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970" windowHeight="6120" activeTab="1"/>
  </bookViews>
  <sheets>
    <sheet name="BVC 2018 sintetic" sheetId="20" r:id="rId1"/>
    <sheet name="BVC analitic 2018" sheetId="21" r:id="rId2"/>
    <sheet name="Foaie3" sheetId="22" r:id="rId3"/>
    <sheet name="Anexa 4" sheetId="23" r:id="rId4"/>
    <sheet name="ANEXA  5" sheetId="24" r:id="rId5"/>
  </sheets>
  <definedNames>
    <definedName name="_xlnm.Print_Area" localSheetId="3">'Anexa 4'!$A$1:$I$76</definedName>
    <definedName name="_xlnm.Print_Titles" localSheetId="3">'Anexa 4'!$10:$11</definedName>
  </definedNames>
  <calcPr calcId="124519"/>
</workbook>
</file>

<file path=xl/calcChain.xml><?xml version="1.0" encoding="utf-8"?>
<calcChain xmlns="http://schemas.openxmlformats.org/spreadsheetml/2006/main">
  <c r="K98" i="21"/>
  <c r="N98"/>
  <c r="O46"/>
  <c r="P46"/>
  <c r="M61" i="20"/>
  <c r="M13"/>
  <c r="M18"/>
  <c r="M19"/>
  <c r="M20"/>
  <c r="M21"/>
  <c r="M22"/>
  <c r="M23"/>
  <c r="M24"/>
  <c r="M25"/>
  <c r="M26"/>
  <c r="M28"/>
  <c r="M29"/>
  <c r="M30"/>
  <c r="M33"/>
  <c r="M34"/>
  <c r="M35"/>
  <c r="M36"/>
  <c r="M41"/>
  <c r="M45"/>
  <c r="M47"/>
  <c r="M60"/>
  <c r="M62"/>
  <c r="M66"/>
  <c r="M69"/>
  <c r="M12"/>
  <c r="L13"/>
  <c r="L18"/>
  <c r="L19"/>
  <c r="L20"/>
  <c r="L21"/>
  <c r="L22"/>
  <c r="L23"/>
  <c r="L24"/>
  <c r="L25"/>
  <c r="L26"/>
  <c r="L28"/>
  <c r="L29"/>
  <c r="L30"/>
  <c r="L33"/>
  <c r="L34"/>
  <c r="L35"/>
  <c r="L36"/>
  <c r="L47"/>
  <c r="L60"/>
  <c r="L61"/>
  <c r="L62"/>
  <c r="L66"/>
  <c r="L69"/>
  <c r="L12"/>
  <c r="H23"/>
  <c r="J23"/>
  <c r="K23"/>
  <c r="I13"/>
  <c r="I19"/>
  <c r="I20"/>
  <c r="I21"/>
  <c r="I24"/>
  <c r="I23" s="1"/>
  <c r="I25"/>
  <c r="I29"/>
  <c r="I34"/>
  <c r="I35"/>
  <c r="I36"/>
  <c r="I61"/>
  <c r="O166" i="21"/>
  <c r="P166"/>
  <c r="P155"/>
  <c r="P178"/>
  <c r="P180"/>
  <c r="P27"/>
  <c r="P33"/>
  <c r="P47"/>
  <c r="P48"/>
  <c r="P49"/>
  <c r="P50"/>
  <c r="P53"/>
  <c r="P55"/>
  <c r="P57"/>
  <c r="P75"/>
  <c r="P79"/>
  <c r="P80"/>
  <c r="P81"/>
  <c r="P83"/>
  <c r="P90"/>
  <c r="P94"/>
  <c r="P95"/>
  <c r="P97"/>
  <c r="P101"/>
  <c r="P102"/>
  <c r="P105"/>
  <c r="P107"/>
  <c r="P108"/>
  <c r="P117"/>
  <c r="P118"/>
  <c r="P125"/>
  <c r="P127"/>
  <c r="P129"/>
  <c r="P132"/>
  <c r="P133"/>
  <c r="P17"/>
  <c r="P19"/>
  <c r="O125"/>
  <c r="O127"/>
  <c r="O129"/>
  <c r="O132"/>
  <c r="O133"/>
  <c r="O155"/>
  <c r="O178"/>
  <c r="O180"/>
  <c r="O101"/>
  <c r="O102"/>
  <c r="O105"/>
  <c r="O107"/>
  <c r="O108"/>
  <c r="O117"/>
  <c r="O118"/>
  <c r="O53"/>
  <c r="O55"/>
  <c r="O57"/>
  <c r="O75"/>
  <c r="O79"/>
  <c r="O80"/>
  <c r="O81"/>
  <c r="O83"/>
  <c r="O90"/>
  <c r="O94"/>
  <c r="O95"/>
  <c r="O97"/>
  <c r="O27"/>
  <c r="O33"/>
  <c r="O47"/>
  <c r="O48"/>
  <c r="O49"/>
  <c r="O50"/>
  <c r="O17"/>
  <c r="O19"/>
  <c r="H12" i="20"/>
  <c r="H18"/>
  <c r="J18"/>
  <c r="K18"/>
  <c r="G41" l="1"/>
  <c r="J58" i="21"/>
  <c r="K58"/>
  <c r="L58"/>
  <c r="M58"/>
  <c r="N58"/>
  <c r="J126"/>
  <c r="J116"/>
  <c r="H26"/>
  <c r="I26"/>
  <c r="J26"/>
  <c r="K26"/>
  <c r="L26"/>
  <c r="M26"/>
  <c r="N26"/>
  <c r="O26" s="1"/>
  <c r="H15"/>
  <c r="H14" s="1"/>
  <c r="H13" s="1"/>
  <c r="I15"/>
  <c r="J15"/>
  <c r="K15"/>
  <c r="L15"/>
  <c r="M15"/>
  <c r="N15"/>
  <c r="I14"/>
  <c r="I13" s="1"/>
  <c r="I126"/>
  <c r="G126"/>
  <c r="P126" s="1"/>
  <c r="G23" i="20"/>
  <c r="G18"/>
  <c r="G12"/>
  <c r="G15" i="21"/>
  <c r="P15" s="1"/>
  <c r="G26"/>
  <c r="H127"/>
  <c r="H126" s="1"/>
  <c r="L126"/>
  <c r="M126"/>
  <c r="N126"/>
  <c r="K126"/>
  <c r="H116"/>
  <c r="I116"/>
  <c r="H104"/>
  <c r="I104"/>
  <c r="K104"/>
  <c r="L104"/>
  <c r="M104"/>
  <c r="N104"/>
  <c r="O104" s="1"/>
  <c r="H100"/>
  <c r="H164" s="1"/>
  <c r="I100"/>
  <c r="I164" s="1"/>
  <c r="J100"/>
  <c r="K100"/>
  <c r="L100"/>
  <c r="M100"/>
  <c r="M164" s="1"/>
  <c r="N100"/>
  <c r="H91"/>
  <c r="I91"/>
  <c r="J91"/>
  <c r="K91"/>
  <c r="L91"/>
  <c r="M91"/>
  <c r="N91"/>
  <c r="O91" s="1"/>
  <c r="H58"/>
  <c r="I58"/>
  <c r="H54"/>
  <c r="H52" s="1"/>
  <c r="I54"/>
  <c r="J54"/>
  <c r="K54"/>
  <c r="K52" s="1"/>
  <c r="L54"/>
  <c r="L52" s="1"/>
  <c r="M54"/>
  <c r="M52" s="1"/>
  <c r="N54"/>
  <c r="O54" s="1"/>
  <c r="I52"/>
  <c r="J52"/>
  <c r="P52" s="1"/>
  <c r="H44"/>
  <c r="I44"/>
  <c r="J44"/>
  <c r="K44"/>
  <c r="L44"/>
  <c r="M44"/>
  <c r="N44"/>
  <c r="O44" s="1"/>
  <c r="G116"/>
  <c r="G104"/>
  <c r="P104" s="1"/>
  <c r="G100"/>
  <c r="G164" s="1"/>
  <c r="G91"/>
  <c r="G54"/>
  <c r="G52" s="1"/>
  <c r="G44"/>
  <c r="J99" l="1"/>
  <c r="P100"/>
  <c r="P44"/>
  <c r="P54"/>
  <c r="P26"/>
  <c r="P116"/>
  <c r="N52"/>
  <c r="O52" s="1"/>
  <c r="P91"/>
  <c r="I99"/>
  <c r="M99"/>
  <c r="M98" s="1"/>
  <c r="K99"/>
  <c r="K160" s="1"/>
  <c r="N164"/>
  <c r="O100"/>
  <c r="O126"/>
  <c r="O58"/>
  <c r="O15"/>
  <c r="J14"/>
  <c r="L99"/>
  <c r="M43"/>
  <c r="L43"/>
  <c r="M14"/>
  <c r="M13" s="1"/>
  <c r="L14"/>
  <c r="L13" s="1"/>
  <c r="K14"/>
  <c r="K13" s="1"/>
  <c r="N14"/>
  <c r="N99"/>
  <c r="O99" s="1"/>
  <c r="N43"/>
  <c r="K43"/>
  <c r="J160"/>
  <c r="P160" s="1"/>
  <c r="J164"/>
  <c r="P164" s="1"/>
  <c r="J43"/>
  <c r="J13"/>
  <c r="I160"/>
  <c r="I98"/>
  <c r="I43"/>
  <c r="G99"/>
  <c r="G160" s="1"/>
  <c r="H99"/>
  <c r="H43"/>
  <c r="G58"/>
  <c r="G14"/>
  <c r="P14" s="1"/>
  <c r="M160" l="1"/>
  <c r="H98"/>
  <c r="H42" s="1"/>
  <c r="H41" s="1"/>
  <c r="H152" s="1"/>
  <c r="H160"/>
  <c r="J98"/>
  <c r="J42" s="1"/>
  <c r="P99"/>
  <c r="O164"/>
  <c r="M42"/>
  <c r="M41" s="1"/>
  <c r="I42"/>
  <c r="O43"/>
  <c r="G43"/>
  <c r="P58"/>
  <c r="N13"/>
  <c r="O13" s="1"/>
  <c r="N169"/>
  <c r="O14"/>
  <c r="L98"/>
  <c r="L42" s="1"/>
  <c r="L41" s="1"/>
  <c r="L160"/>
  <c r="N160"/>
  <c r="O160" s="1"/>
  <c r="K42"/>
  <c r="K41" s="1"/>
  <c r="G98"/>
  <c r="G13"/>
  <c r="P13" s="1"/>
  <c r="P98" l="1"/>
  <c r="N42"/>
  <c r="N41" s="1"/>
  <c r="N152" s="1"/>
  <c r="O98"/>
  <c r="J41"/>
  <c r="P43"/>
  <c r="G42"/>
  <c r="P42" s="1"/>
  <c r="I41"/>
  <c r="I152" s="1"/>
  <c r="O42" l="1"/>
  <c r="O41"/>
  <c r="J152"/>
  <c r="O152" s="1"/>
  <c r="G41"/>
  <c r="P41" l="1"/>
  <c r="G152"/>
  <c r="P152" s="1"/>
</calcChain>
</file>

<file path=xl/sharedStrings.xml><?xml version="1.0" encoding="utf-8"?>
<sst xmlns="http://schemas.openxmlformats.org/spreadsheetml/2006/main" count="586" uniqueCount="406">
  <si>
    <t>Aprobat</t>
  </si>
  <si>
    <t>Realizat</t>
  </si>
  <si>
    <t>Trim I</t>
  </si>
  <si>
    <t>Trim II</t>
  </si>
  <si>
    <t>Trim III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</si>
  <si>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</si>
  <si>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</si>
  <si>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</si>
  <si>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</si>
  <si>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</si>
  <si>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</si>
  <si>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DATE DE FUNDAMENTARE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</si>
  <si>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</si>
  <si>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</si>
  <si>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</si>
  <si>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</si>
  <si>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</si>
  <si>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</si>
  <si>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</si>
  <si>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</si>
  <si>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</si>
  <si>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</si>
  <si>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</si>
  <si>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</si>
  <si>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</si>
  <si>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</si>
  <si>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</si>
  <si>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d)</t>
  </si>
  <si>
    <t>e)</t>
  </si>
  <si>
    <t>din imobilizări financiare</t>
  </si>
  <si>
    <t>din dobânzi</t>
  </si>
  <si>
    <t>alte venituri financiare</t>
  </si>
  <si>
    <t>cheltuieli privind mărfurile</t>
  </si>
  <si>
    <t>f)</t>
  </si>
  <si>
    <t>g)</t>
  </si>
  <si>
    <t>h)</t>
  </si>
  <si>
    <t>i)</t>
  </si>
  <si>
    <t>alte cheltuieli financiare</t>
  </si>
  <si>
    <t>alte cheltuieli</t>
  </si>
  <si>
    <t>INDICATORI</t>
  </si>
  <si>
    <t>Nr. rd.</t>
  </si>
  <si>
    <t>Rezerve legale</t>
  </si>
  <si>
    <t>Alte repartizări prevăzute de lege</t>
  </si>
  <si>
    <t>X</t>
  </si>
  <si>
    <t>din vânzarea produselor</t>
  </si>
  <si>
    <t>din servicii prestate</t>
  </si>
  <si>
    <t>alte venituri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</si>
  <si>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</si>
  <si>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</si>
  <si>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</si>
  <si>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</si>
  <si>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</si>
  <si>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</si>
  <si>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</si>
  <si>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prime de asigurare</t>
  </si>
  <si>
    <t>j)</t>
  </si>
  <si>
    <t>cheltuieli cu pregătirea profesională</t>
  </si>
  <si>
    <t>b) tichete de masă;</t>
  </si>
  <si>
    <t>cheltuieli privind activele imobilizate</t>
  </si>
  <si>
    <t>ch. cu taxa de mediu</t>
  </si>
  <si>
    <t>Nr. de personal prognozat la finele anului</t>
  </si>
  <si>
    <t>Venituri financiare</t>
  </si>
  <si>
    <t>Cheltuieli financiare</t>
  </si>
  <si>
    <t>IMPOZIT PE PROFIT</t>
  </si>
  <si>
    <t>PROFITUL CONTABIL RĂMAS DUPĂ DEDUCEREA IMPOZITULUI PE PROFIT, din care:</t>
  </si>
  <si>
    <t>din valorificarea certificatelor CO2</t>
  </si>
  <si>
    <t>A.</t>
  </si>
  <si>
    <t>B.</t>
  </si>
  <si>
    <t>C.</t>
  </si>
  <si>
    <t>D.</t>
  </si>
  <si>
    <t>cheltuieli cu salariile</t>
  </si>
  <si>
    <t>Anexa nr.1</t>
  </si>
  <si>
    <t>c1)</t>
  </si>
  <si>
    <t>f1)</t>
  </si>
  <si>
    <t>cheltuieli privind materialele de natura obiectelor de inventar</t>
  </si>
  <si>
    <t>A3</t>
  </si>
  <si>
    <t>cheltuieli cu colaboratorii</t>
  </si>
  <si>
    <t>c2)</t>
  </si>
  <si>
    <t>i1)</t>
  </si>
  <si>
    <t>i2)</t>
  </si>
  <si>
    <t>i3)</t>
  </si>
  <si>
    <t>i4)</t>
  </si>
  <si>
    <t>i5)</t>
  </si>
  <si>
    <t>i6)</t>
  </si>
  <si>
    <t>i7)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</si>
  <si>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</si>
  <si>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</si>
  <si>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</si>
  <si>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</si>
  <si>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</si>
  <si>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</si>
  <si>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</si>
  <si>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</si>
  <si>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activitatea curentă</t>
  </si>
  <si>
    <t>bonusuri</t>
  </si>
  <si>
    <t>cheltuieli de protocol, din care:</t>
  </si>
  <si>
    <t>e) alte cheltuieli conform CCM.</t>
  </si>
  <si>
    <t>Prevederi an precedent (N-1)</t>
  </si>
  <si>
    <t>Propuneri an curent (N)</t>
  </si>
  <si>
    <t>Prevederi an N-2</t>
  </si>
  <si>
    <t>cheltuieli aferente transferurilor pentru plata personalului</t>
  </si>
  <si>
    <t>f2)</t>
  </si>
  <si>
    <t>f3)</t>
  </si>
  <si>
    <t>f4)</t>
  </si>
  <si>
    <t>f5)</t>
  </si>
  <si>
    <t>a) pentru directori/directorat</t>
  </si>
  <si>
    <t>cheltuieli cu materialele consumabile, din care:</t>
  </si>
  <si>
    <t>d1)</t>
  </si>
  <si>
    <t>d2)</t>
  </si>
  <si>
    <t>d3)</t>
  </si>
  <si>
    <t>d4)</t>
  </si>
  <si>
    <t>a3)</t>
  </si>
  <si>
    <t>a4)</t>
  </si>
  <si>
    <t>ch. cu taxa de autorizare</t>
  </si>
  <si>
    <t>C0</t>
  </si>
  <si>
    <t>cheltuieli cu personalul, din care:</t>
  </si>
  <si>
    <t>alte cheltuieli de exploatare</t>
  </si>
  <si>
    <t>venituri neimpozabile</t>
  </si>
  <si>
    <t>33a</t>
  </si>
  <si>
    <t>conform HG/Ordin comun</t>
  </si>
  <si>
    <t>4a</t>
  </si>
  <si>
    <t>Venituri totale din exploatare, din care:</t>
  </si>
  <si>
    <t>din care:</t>
  </si>
  <si>
    <t>8 = 5/3a</t>
  </si>
  <si>
    <t>An</t>
  </si>
  <si>
    <t>3a</t>
  </si>
  <si>
    <t>6a</t>
  </si>
  <si>
    <t>6b</t>
  </si>
  <si>
    <t>6c</t>
  </si>
  <si>
    <t>VENITURI TOTALE (rd. 2 + rd. 22 + rd. 28)</t>
  </si>
  <si>
    <t>Venituri totale din exploatare (rd. 3 + rd. 8 + rd. 9 + rd. 12 + rd. 13 + rd. 14), din care:</t>
  </si>
  <si>
    <t>transferuri, cf. prevederilor legale în vigoare</t>
  </si>
  <si>
    <t>alte venituri din exploatare (rd. 15 + rd. 16 + rd. 19 + rd. 20 + rd. 21), din care:</t>
  </si>
  <si>
    <t>Venituri financiare (rd. 23 + rd. 24 + rd. 25 + rd. 26 + rd. 27), din care:</t>
  </si>
  <si>
    <t>CHELTUIELI TOTALE (rd. 30 + rd. 136 + rd. 144)</t>
  </si>
  <si>
    <t>Cheltuieli de exploatare (rd. 31 + rd. 79 + rd. 86 + rd. 120), din care:</t>
  </si>
  <si>
    <t>Cheltuieli privind stocurile (rd. 33 + rd. 34 + rd. 37 + rd. 38 + rd. 39), din care:</t>
  </si>
  <si>
    <t>cheltuieli privind chiriile (rd. 43 + rd. 44) din care:</t>
  </si>
  <si>
    <t>-interna</t>
  </si>
  <si>
    <t>-externa</t>
  </si>
  <si>
    <t>C. Cheltuieli cu personalul (rd. 87 + rd. 100 + rd. 104 + rd. 113), din care:</t>
  </si>
  <si>
    <t>Cheltuieli de natură salarială (rd. 88 + rd. 92)</t>
  </si>
  <si>
    <t>Cheltuieli cu salariile (rd. 89 + rd. 90 + rd. 91), din care:</t>
  </si>
  <si>
    <t>a) salarii de bază</t>
  </si>
  <si>
    <t>Bonusuri (rd. 93 + rd. 96 + rd. 97 + rd. 98 + rd. 99), din care:</t>
  </si>
  <si>
    <t>Alte cheltuieli cu personalul (rd. 101 + rd. 102 + rd. 103), din care:</t>
  </si>
  <si>
    <t>cheltuieli privind dobânzile, din care:</t>
  </si>
  <si>
    <t>REZULTATUL BRUT (profit/pierdere) (rd. 1-rd. 29)</t>
  </si>
  <si>
    <t>Cheltuieli cu salariile (rd. 88)</t>
  </si>
  <si>
    <t>AUTORITATEA ADMINISTRAŢIEI  PUBLICE LOCALE</t>
  </si>
  <si>
    <t>Anexa nr. 2</t>
  </si>
  <si>
    <t>– mii lei –</t>
  </si>
  <si>
    <t>Estimări an N + 1</t>
  </si>
  <si>
    <t>Estimări an N + 2</t>
  </si>
  <si>
    <t>9 = 7/5</t>
  </si>
  <si>
    <t>10 = 8/7</t>
  </si>
  <si>
    <t>6 = 5/4</t>
  </si>
  <si>
    <t>VENITURI TOTALE (rd. 1 = rd. 2 + rd. 5 + rd. 6)</t>
  </si>
  <si>
    <t>subvenții, cf. prevederilor legale în vigoare</t>
  </si>
  <si>
    <t>CHELTUIELI TOTALE (rd. 7 = rd. 8 + rd. 20 + rd. 21)</t>
  </si>
  <si>
    <t>cheltuieli cu bunuri și servicii</t>
  </si>
  <si>
    <t>cheltuieli cu impozite, taxe și vărsăminte asimilate</t>
  </si>
  <si>
    <t>Cheltuieli de natură salarială (rd. 13 + rd. 14)</t>
  </si>
  <si>
    <t>ch. cu salariile</t>
  </si>
  <si>
    <t>alte cheltuieli cu personalul, din care:</t>
  </si>
  <si>
    <t>cheltuieli cu plăți compensatorii aferente disponibilizărilor de personal</t>
  </si>
  <si>
    <t>Cheltuieli aferente contractului de mandat și a altor organe de conducere și control, comisii și comitete</t>
  </si>
  <si>
    <t>Cheltuieli cu contribuțiile datorate de angajator</t>
  </si>
  <si>
    <t>Alte rezerve reprezentând facilități fiscale prevăzute de lege</t>
  </si>
  <si>
    <t>Acoperirea pierderilor contabile din anii precedenți</t>
  </si>
  <si>
    <t>Constituirea surselor proprii de finanțare pentru proiectele cofinanțate din împrumuturi externe, precum și pentru constituirea surselor necesare rambursării ratelor de capital, plății dobânzilor, comisioanelor și altor costuri aferente acestor împrumuturi</t>
  </si>
  <si>
    <t>Profitul contabil rămas după deducerea sumelor de la rd. 25, 26, 27, 28, 29</t>
  </si>
  <si>
    <t>Participarea salariaților la profit în limita a 10% din profitul net, dar nu mai mult de nivelul unui salariu de bază mediu lunar realizat la nivelul operatorului economic în exercițiul financiar de referință</t>
  </si>
  <si>
    <t>Minimum 50% vărsăminte la bugetul de stat sau local în cazul regiilor autonome, ori dividende cuvenite acționarilor, în cazul societăților/ companiilor naționale și societăților cu capital integral sau majoritar de stat, din care:</t>
  </si>
  <si>
    <t>– dividende cuvenite bugetului de stat</t>
  </si>
  <si>
    <t>– dividende cuvenite bugetului local</t>
  </si>
  <si>
    <t>– dividende cuvenite altor acționari</t>
  </si>
  <si>
    <t>Profitul nerepartizat pe destinațiile prevăzute la rd. 31 – rd. 32 se repartizează la alte rezerve și constituie sursă proprie de finanțare</t>
  </si>
  <si>
    <t>CHELTUIELI ELIGIBILE DIN FONDURI EUROPENE, din care</t>
  </si>
  <si>
    <t>cheltuieli materiale</t>
  </si>
  <si>
    <t>cheltuieli privind prestările de servicii</t>
  </si>
  <si>
    <t>cheltuieli cu reclama și publicitate</t>
  </si>
  <si>
    <t>SURSE DE FINANȚARE A INVESTIȚIILOR, din care:</t>
  </si>
  <si>
    <t>Alocații de la buget</t>
  </si>
  <si>
    <t>alocații bugetare aferente plății angajamentelor din anii anteriori</t>
  </si>
  <si>
    <t>CHELTUIELI PENTRU INVESTIȚII</t>
  </si>
  <si>
    <t>Nr. mediu de salariați total</t>
  </si>
  <si>
    <r>
      <t>Câștigul mediu lunar pe salariat (lei/persoană) determinat pe baza cheltuielilor de natură salarială </t>
    </r>
    <r>
      <rPr>
        <b/>
        <sz val="12"/>
        <color indexed="10"/>
        <rFont val="Calibri"/>
        <family val="2"/>
      </rPr>
      <t>*)</t>
    </r>
  </si>
  <si>
    <r>
      <t>Câștigul mediu lunar pe salariat (lei/persoană) determinat pe baza cheltuielilor de natură salarială, recalculat cf. Legii anuale a bugetului de stat</t>
    </r>
    <r>
      <rPr>
        <b/>
        <sz val="12"/>
        <color indexed="10"/>
        <rFont val="Calibri"/>
        <family val="2"/>
      </rPr>
      <t> **)</t>
    </r>
  </si>
  <si>
    <t>Productivitatea muncii în unități valorice pe total personal mediu (mii lei/persoană) (rd. 2/rd. 49)</t>
  </si>
  <si>
    <t>Productivitatea muncii în unități valorice pe total personal mediu recalculată cf. Legii anuale a bugetului de stat</t>
  </si>
  <si>
    <t>Productivitatea muncii în unități fizice pe total personal mediu (cantitate produse finite/ persoană)</t>
  </si>
  <si>
    <t>Cheltuieli totale la 1000 lei venituri totale (rd. 7/rd. 1)x1000</t>
  </si>
  <si>
    <t>Plăți restante</t>
  </si>
  <si>
    <t>Creanțe restante</t>
  </si>
  <si>
    <r>
      <t>*)</t>
    </r>
    <r>
      <rPr>
        <sz val="12"/>
        <color indexed="8"/>
        <rFont val="Calibri"/>
        <family val="2"/>
      </rPr>
      <t> Rd. 50 = Rd. 154 din Anexa de fundamentare nr. 2</t>
    </r>
  </si>
  <si>
    <r>
      <t>**)</t>
    </r>
    <r>
      <rPr>
        <sz val="12"/>
        <color indexed="8"/>
        <rFont val="Calibri"/>
        <family val="2"/>
      </rPr>
      <t> Rd. 51 = Rd. 155 din Anexa de fundamentare nr. 2</t>
    </r>
  </si>
  <si>
    <t>CONDUCĂTORUL UNITĂȚII,</t>
  </si>
  <si>
    <t>CONDUCĂTORUL COMPARTIMENTULUI FINANCIAR-CONTABIL</t>
  </si>
  <si>
    <t>Preliminat / Realizat</t>
  </si>
  <si>
    <t>7 = 6/5</t>
  </si>
  <si>
    <t>din producția vândută (rd. 4 + rd. 5 + rd. 6 + rd. 7), din care:</t>
  </si>
  <si>
    <t>din redevențe și chirii</t>
  </si>
  <si>
    <t>din subvenții și transferuri de exploatare aferente cifrei de afaceri nete (rd. 10 + rd. 11), din care:</t>
  </si>
  <si>
    <t>din producția de imobilizări</t>
  </si>
  <si>
    <t>venituri aferente costului producției în curs de execuție</t>
  </si>
  <si>
    <t>din amenzi și penalități</t>
  </si>
  <si>
    <t>din vânzarea activelor și alte operații de capital (rd. 18 + rd. 19), din care:</t>
  </si>
  <si>
    <t>– active corporale</t>
  </si>
  <si>
    <t>– active necorporale</t>
  </si>
  <si>
    <t>din subvenții pentru investiții</t>
  </si>
  <si>
    <t>din investiții financiare</t>
  </si>
  <si>
    <t>din diferențe de curs</t>
  </si>
  <si>
    <t>A. Cheltuieli cu bunuri și servicii (rd. 32 + rd. 40 + rd. 46), din care:</t>
  </si>
  <si>
    <t>cheltuieli privind energia și apa</t>
  </si>
  <si>
    <t>Cheltuieli privind serviciile executate de terți (rd. 41 + rd. 42 + rd. 45), din care:</t>
  </si>
  <si>
    <t>cheltuieli cu întreținerea și reparațiile</t>
  </si>
  <si>
    <t>– către operatori cu capital integral/majoritar de stat</t>
  </si>
  <si>
    <t>– către operatori cu capital privat</t>
  </si>
  <si>
    <t>Cheltuieli cu alte servicii executate de terți (rd. 47 + rd. 48 + rd. 50 + rd. 57 + rd. 62 + rd. 63 + rd. 67 + rd. 68 + rd. 69 + rd. 78), din care:</t>
  </si>
  <si>
    <t>cheltuieli privind comisioanele și onorariul, din care:</t>
  </si>
  <si>
    <t>cheltuieli privind consultanta juridică</t>
  </si>
  <si>
    <t>cheltuieli de protocol, reclamă și publicitate (rd. 51 + rd. 53), din care:</t>
  </si>
  <si>
    <t>– tichete cadou potrivit Legii nr. 193/2006, cu modificările ulterioare</t>
  </si>
  <si>
    <t>cheltuieli de reclamă și publicitate, din care:</t>
  </si>
  <si>
    <t>– tichete cadou ptr. cheltuieli de reclamă și publicitate, potrivit Legii nr. 193/2006, cu modificările ulterioare</t>
  </si>
  <si>
    <t>– tichete cadou ptr. campanii de marketing, studiul pieței, promovarea pe piețe existente sau noi, potrivit Legii nr. 193/2006, cu modificările ulterioare</t>
  </si>
  <si>
    <t>– ch. de promovare a produselor</t>
  </si>
  <si>
    <t>ch. de sponsorizare in domeniul medical și sănătate</t>
  </si>
  <si>
    <t>ch. de sponsorizare in domeniile educație, învățământ, social și sport, din care:</t>
  </si>
  <si>
    <t>– pentru cluburile sportive</t>
  </si>
  <si>
    <t>ch. de sponsorizare pentru alte acțiuni și activități</t>
  </si>
  <si>
    <t>cheltuieli cu transportul de bunuri și persoane</t>
  </si>
  <si>
    <t>cheltuieli de deplasare, detașare, transfer, din care:</t>
  </si>
  <si>
    <t>– cheltuieli cu diurna (rd. 65 + rd. 66), din care:</t>
  </si>
  <si>
    <t>cheltuieli poștale și taxe de telecomunicații</t>
  </si>
  <si>
    <t>cheltuieli cu serviciile bancare și asimilate</t>
  </si>
  <si>
    <t>alte cheltuieli cu serviciile executate de terți, din care:</t>
  </si>
  <si>
    <t>cheltuieli de asigurare și pază</t>
  </si>
  <si>
    <t>cheltuieli privind întreținerea și funcționarea tehnicii de calcul</t>
  </si>
  <si>
    <t>cheltuieli cu reevaluarea imobilizărilor corporale și necorporale, din care:</t>
  </si>
  <si>
    <t>– aferente bunurilor de natura domeniului public</t>
  </si>
  <si>
    <t>cheltuieli cu prestațiile efectuate de filiale</t>
  </si>
  <si>
    <t>cheltuieli privind recrutarea și plasarea personalului de conducere cf. O.U.G. nr. 109/2011</t>
  </si>
  <si>
    <t>cheltuieli cu anunțurile privind licitațiile și alte anunțuri</t>
  </si>
  <si>
    <t>ch. cu taxa pt. activitatea de exploatare a resurselor minerale</t>
  </si>
  <si>
    <t>ch. cu redevența pentru concesionarea bunurilor publice și resursele minerale</t>
  </si>
  <si>
    <t>ch. cu taxa de licență</t>
  </si>
  <si>
    <t>cheltuieli cu alte taxe și impozite</t>
  </si>
  <si>
    <t>b) sporuri, prime și alte bonificații aferente salariului de bază (conform CCM)</t>
  </si>
  <si>
    <t>– tichete de creșă, cf. Legii nr. 193/2006, cu modificările ulterioare;</t>
  </si>
  <si>
    <t>– tichete cadou pentru cheltuieli sociale potrivit Legii nr. 193/2006, cu modificările ulterioare;</t>
  </si>
  <si>
    <t>c) vouchere de vacanță;</t>
  </si>
  <si>
    <t>d) ch. privind participarea salariaților la profitul obținut în anul precedent</t>
  </si>
  <si>
    <t>a) ch. cu plățile compensatorii aferente disponibilizărilor de personal</t>
  </si>
  <si>
    <t>b) ch. cu drepturile salariale cuvenite în baza unor hotărâri judecătorești</t>
  </si>
  <si>
    <t>c) cheltuieli de natură salarială aferente restructurării, privatizării, administrator special, alte comisii și comitete</t>
  </si>
  <si>
    <t>Cheltuieli aferente contractului de mandat și a altor organe de conducere și control, comisii și comitete (rd. 105 + rd. 108 + rd. 111 + rd. 112), din care:</t>
  </si>
  <si>
    <t>– componenta fixă</t>
  </si>
  <si>
    <t>– componenta variabilă</t>
  </si>
  <si>
    <t>b) pentru consiliul de administrație/consiliul de supraveghere, din care:</t>
  </si>
  <si>
    <t>c) pentru AGA și cenzori</t>
  </si>
  <si>
    <t>d) pentru alte comisii și comitete constituite potrivit legii</t>
  </si>
  <si>
    <t>D. Alte cheltuieli de exploatare (rd. 115 + rd. 118 + rd. 119 + rd. 120 + rd. 121 + rd. 122), din care:</t>
  </si>
  <si>
    <t>cheltuieli cu majorări și penalități (rd. 122 + rd. 123), din care:</t>
  </si>
  <si>
    <t>– către bugetul general consolidat</t>
  </si>
  <si>
    <t>– către alți creditori</t>
  </si>
  <si>
    <t>ch. cu amortizarea imobilizărilor corporale și necorporale</t>
  </si>
  <si>
    <t>ajustări și deprecieri pentru pierdere de valoare și provizioane (rd. 123-rd. 126), din care:</t>
  </si>
  <si>
    <t>cheltuieli privind ajustările și provizioanele</t>
  </si>
  <si>
    <t>f1. 1)</t>
  </si>
  <si>
    <t>-provizioane privind participarea la profit a salariaților</t>
  </si>
  <si>
    <t>f1. 2)</t>
  </si>
  <si>
    <t>– provizioane in legătura cu contractul de mandat</t>
  </si>
  <si>
    <t>venituri din provizioane și ajustări pentru depreciere sau pierderi de valoare , din care:</t>
  </si>
  <si>
    <t>f2. 1)</t>
  </si>
  <si>
    <t>din anularea provizioanelor (rd. 128 + rd. 129 + rd. 1 30), din care:</t>
  </si>
  <si>
    <t>– din participarea salariaților la profit</t>
  </si>
  <si>
    <t>– din deprecierea imobilizărilor corporale și a activelor circulante</t>
  </si>
  <si>
    <t>– venituri din alte provizioane</t>
  </si>
  <si>
    <t>Cheltuieli financiare (rd. 132 + rd. 135 + rd. 138), din care:</t>
  </si>
  <si>
    <t>aferente creditelor pentru investiții</t>
  </si>
  <si>
    <t>cheltuieli din diferențe de curs valutar, din care:</t>
  </si>
  <si>
    <t>Venituri totale din exploatare, din care: (rd. 2)</t>
  </si>
  <si>
    <t>– venituri din subvenții și transferuri</t>
  </si>
  <si>
    <t>– alte venituri care nu se iau în calcul la determinarea productivității muncii, cf. Legii anuale a bugetului de stat</t>
  </si>
  <si>
    <t>. . . . . . . . . .</t>
  </si>
  <si>
    <t>Nr. mediu de salariați</t>
  </si>
  <si>
    <t>Câștigul mediu lunar pe salariat (lei/persoană) determinat pe baza cheltuielilor de natură salarială [(rd. 147 – rd. 93* – rd. 98)/rd. 153]/12*1000</t>
  </si>
  <si>
    <t>Câștigul mediu lunar pe salariat (lei/persoană) determinat pe baza cheltuielilor de natură salarială, recalculat cf. Legii anuale a bugetului de stat</t>
  </si>
  <si>
    <t>Productivitatea muncii în unități fizice pe total personal mediu (cantitate produse finite/persoană) W = QPF/rd. 153</t>
  </si>
  <si>
    <t>Elemente de calcul al productivității muncii în unități fizice, din care</t>
  </si>
  <si>
    <t>– cantitatea de produse finite (QPF)</t>
  </si>
  <si>
    <t>– preț mediu (p)</t>
  </si>
  <si>
    <t>– valoare = QPF x p</t>
  </si>
  <si>
    <t>– pondere in venituri totale de exploatare = rd. 159/rd. 2</t>
  </si>
  <si>
    <t>Creanțe restante, din care:</t>
  </si>
  <si>
    <t>– de la operatori cu capital integral/majoritar de stat</t>
  </si>
  <si>
    <t>– de la operatori cu capital privat</t>
  </si>
  <si>
    <t>– de la bugetul de stat</t>
  </si>
  <si>
    <t>– de la bugetul local</t>
  </si>
  <si>
    <t>– de la alte entități</t>
  </si>
  <si>
    <t>Credite pentru finanțarea activității curente (soldul rămas de rambursat)</t>
  </si>
  <si>
    <t>Nr. crt.</t>
  </si>
  <si>
    <t>Indicatori</t>
  </si>
  <si>
    <t>Venituri totale (rd. 1 + rd. 2 + rd. 3)*), din care:</t>
  </si>
  <si>
    <r>
      <t>Venituri din exploatare</t>
    </r>
    <r>
      <rPr>
        <b/>
        <sz val="12"/>
        <color indexed="10"/>
        <rFont val="Calibri"/>
        <family val="2"/>
      </rPr>
      <t>*)</t>
    </r>
  </si>
  <si>
    <t>CONDUCĂTORUL UNITĂȚII</t>
  </si>
  <si>
    <t>BUGETUL  DE  VENITURI  ŞI  CHELTUIELI  PE  ANUL 2018</t>
  </si>
  <si>
    <t>Ch. cu sponsorizarea (rd. 58 + rd. 59 + rd. 61), din care:</t>
  </si>
  <si>
    <t>c) alte bonificații (conform CCM)</t>
  </si>
  <si>
    <t>Cheltuieli de natură salarială (rd. 87), din care: </t>
  </si>
  <si>
    <t>Productivitatea muncii în unități valorice pe total personal mediu (mii lei/persoană) (rd. 2/rd. 153)</t>
  </si>
  <si>
    <t>conform Hotărarii C.L.</t>
  </si>
  <si>
    <t>B. Cheltuieli cu impozite, taxe și vărsăminte asimilate (rd. 80 + rd. 81 + rd. 82 + rd. 83 + rd. 84 + rd. 85), din care:</t>
  </si>
  <si>
    <t>%                    4 = 3/2</t>
  </si>
  <si>
    <t>%                         7 = 6/5</t>
  </si>
  <si>
    <t>Realizat an N-2 2016</t>
  </si>
  <si>
    <t>Aprobat 2017</t>
  </si>
  <si>
    <t>Realizat/ Preliminat an precedent (N-1) 2017</t>
  </si>
  <si>
    <t>Operatorul economic: SC APA-CANAL TALMACIU SRL</t>
  </si>
  <si>
    <t>Sediul/Adresa: TALMACIU, str. ION LEBEL NR.1</t>
  </si>
  <si>
    <t>Cod unic de înregistrare: RO 28396127</t>
  </si>
  <si>
    <t>Operatorul economic: SC APA CANAL TALMACIU SRL</t>
  </si>
  <si>
    <t>Sediul/Adresa: TALMACIU, STR. ION LEBEL NR.1</t>
  </si>
  <si>
    <t>Sediul/Adresa: TALMACIU, str. I. LEBEL NR.1 , jud. SIBIU</t>
  </si>
  <si>
    <t>DETALIEREA INDICATORILOR ECONOMICO-FINANCIARI PREVAZUTI IN BUGETUL DE VENITURI SI CHELTUIELI SI REPARTIZAREA PE TRIMESTRE A ACESTORA     2018</t>
  </si>
  <si>
    <t>FINANCIAR CONTABIL</t>
  </si>
  <si>
    <t xml:space="preserve"> CONDUCĂTORUL COMPARTIMENTULUI         </t>
  </si>
  <si>
    <t xml:space="preserve"> CONDUCĂTORUL UNITĂŢII, </t>
  </si>
  <si>
    <t xml:space="preserve">   b)- externe</t>
  </si>
  <si>
    <t xml:space="preserve">   a) - interne</t>
  </si>
  <si>
    <t>Rambursări de rate aferente creditelor pentru investiţii, din care:</t>
  </si>
  <si>
    <t>Dotări (alte achiziţii de imobilizări corporale)</t>
  </si>
  <si>
    <t xml:space="preserve">   -</t>
  </si>
  <si>
    <t xml:space="preserve">   - (denumire obiectiv)</t>
  </si>
  <si>
    <t>d) pentru bunurile luate în concesiune, închiriate sau în locaţie de gestiune, exclusiv cele din domeniul public sau privat al statului sau al unităţii administrativ teritoriale:</t>
  </si>
  <si>
    <t>c) pentru bunurile de natura domeniului privat al statului sau al unităţii administrativ teritoriale:</t>
  </si>
  <si>
    <t>31.12.2018</t>
  </si>
  <si>
    <t>pompa sumersibila</t>
  </si>
  <si>
    <t>31.12.2017</t>
  </si>
  <si>
    <t>b) pentru bunurile de natura domeniului public al statului sau al unităţii administrativ teritoriale:</t>
  </si>
  <si>
    <t>a) pentru bunurile proprietatea privata a operatorului economic:</t>
  </si>
  <si>
    <t>Investiţii efectuate la imobilizările corporale existente (modernizări), din care:</t>
  </si>
  <si>
    <t>Mijloc transport (autoturism sau autoutilitara)</t>
  </si>
  <si>
    <t>cumparare motopompa</t>
  </si>
  <si>
    <t>Investiţii noi, din care:</t>
  </si>
  <si>
    <t>cumparare program informatic</t>
  </si>
  <si>
    <t>finalizare cladire intrare</t>
  </si>
  <si>
    <t>Investiţii în curs, din care:</t>
  </si>
  <si>
    <t>CHELTUIELI PENTRU INVESTIŢII, din care:</t>
  </si>
  <si>
    <t xml:space="preserve">  -</t>
  </si>
  <si>
    <t xml:space="preserve">  - (denumire sursă)</t>
  </si>
  <si>
    <t xml:space="preserve">Alte surse, din care: </t>
  </si>
  <si>
    <t xml:space="preserve">  b) - externe</t>
  </si>
  <si>
    <t xml:space="preserve">  a) - interne</t>
  </si>
  <si>
    <t>Credite bancare, din care:</t>
  </si>
  <si>
    <t>Alocaţii de la buget</t>
  </si>
  <si>
    <t xml:space="preserve">  b) - profit</t>
  </si>
  <si>
    <t xml:space="preserve">  a) - amortizare</t>
  </si>
  <si>
    <t>Surse proprii, din care:</t>
  </si>
  <si>
    <t>SURSE DE FINANŢARE A INVESTIŢIILOR, din care:</t>
  </si>
  <si>
    <t>I</t>
  </si>
  <si>
    <t>an N+2</t>
  </si>
  <si>
    <t>an N+1</t>
  </si>
  <si>
    <t>an curent (N)</t>
  </si>
  <si>
    <t>Realizat/ Preliminat</t>
  </si>
  <si>
    <t>Valoare</t>
  </si>
  <si>
    <t>an precedent (N-1)</t>
  </si>
  <si>
    <t>Data finalizării investiţiei</t>
  </si>
  <si>
    <t>mii lei</t>
  </si>
  <si>
    <t>Anexa nr.4</t>
  </si>
  <si>
    <t>RO 28396127</t>
  </si>
  <si>
    <t>LOC. TALMACIU STR. I LEBEL NR. 1</t>
  </si>
  <si>
    <t xml:space="preserve">SC APA CAMAL TALMACIU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</si>
  <si>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</si>
  <si>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GENERAL Pct. I + Pct. II</t>
  </si>
  <si>
    <t>Pct. III</t>
  </si>
  <si>
    <t>TOTAL Pct. II</t>
  </si>
  <si>
    <t>cauza 3 chelt cu penaliatti</t>
  </si>
  <si>
    <t xml:space="preserve">Cauza 2 CHELT MATERIALE </t>
  </si>
  <si>
    <t>Cauza 1 CHELT. SALARII</t>
  </si>
  <si>
    <t>Cauze care diminuează efectul măsurilor prevăzute la Pct. I</t>
  </si>
  <si>
    <t>Pct. II</t>
  </si>
  <si>
    <t>TOTAL Pct. I</t>
  </si>
  <si>
    <t xml:space="preserve">       Măsura 3.MONTARE APOMETRE LA TOTI UTILIZATORII</t>
  </si>
  <si>
    <t>Masura 2.INCHEIEREA DE CONTRACTE PENTRU TOTI UTILIZATORII</t>
  </si>
  <si>
    <t>MASUTA</t>
  </si>
  <si>
    <t>Măsura 1 IDENTIFICARE UTILIZATORI  CONECTATI ILEGAL</t>
  </si>
  <si>
    <t xml:space="preserve">Măsuri de îmbunătăţire a rezultatului brut şi reducere a plăţilor restante </t>
  </si>
  <si>
    <t>Pct. I</t>
  </si>
  <si>
    <t xml:space="preserve">Plăţi restante </t>
  </si>
  <si>
    <t>Rezultat brut</t>
  </si>
  <si>
    <t>Rezultat brut (+/-)</t>
  </si>
  <si>
    <t xml:space="preserve"> Influenţe  (+/-)</t>
  </si>
  <si>
    <t xml:space="preserve"> Influenţe   (+/-)</t>
  </si>
  <si>
    <t xml:space="preserve">  Influenţe (+/-) </t>
  </si>
  <si>
    <t xml:space="preserve"> Preliminat / Realizat</t>
  </si>
  <si>
    <t>Termen de realizare</t>
  </si>
  <si>
    <t>Măsuri</t>
  </si>
  <si>
    <t>Nr.crt.</t>
  </si>
  <si>
    <t>Anexa nr.5</t>
  </si>
  <si>
    <r>
      <t>a) cheltuieli sociale prevăzute la art. 25 din Legea nr. 227/2015 privind Codul fiscal</t>
    </r>
    <r>
      <rPr>
        <sz val="8"/>
        <color indexed="8"/>
        <rFont val="Calibri"/>
        <family val="2"/>
      </rPr>
      <t>, cu modificările și completările ulterioare, din care:</t>
    </r>
  </si>
  <si>
    <t>Programul de investiţii, dotări şi sursele de finanţare  2018</t>
  </si>
  <si>
    <r>
      <t>*)</t>
    </r>
    <r>
      <rPr>
        <sz val="8"/>
        <color indexed="8"/>
        <rFont val="Calibri"/>
        <family val="2"/>
      </rPr>
      <t> Veniturile totale și veniturile din exploatare vor fi diminuate cu sumele primite de la bugetul de stat.</t>
    </r>
  </si>
  <si>
    <t>anexa 3</t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</si>
</sst>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8"/>
      <name val="Calibri"/>
      <family val="2"/>
    </font>
    <font>
      <b/>
      <sz val="12"/>
      <color indexed="1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1"/>
      <name val="Arial"/>
      <charset val="238"/>
    </font>
    <font>
      <b/>
      <sz val="11"/>
      <name val="Arial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charset val="238"/>
    </font>
    <font>
      <b/>
      <sz val="8"/>
      <name val="Arial"/>
      <charset val="238"/>
    </font>
    <font>
      <b/>
      <sz val="11"/>
      <name val="Arial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indexed="8"/>
      <name val="Calibri"/>
      <family val="2"/>
    </font>
    <font>
      <sz val="8"/>
      <name val="Arial"/>
      <family val="2"/>
      <charset val="238"/>
    </font>
    <font>
      <sz val="8"/>
      <color theme="1"/>
      <name val="Calibri"/>
      <family val="2"/>
    </font>
    <font>
      <sz val="8"/>
      <name val="Arial"/>
      <family val="2"/>
    </font>
    <font>
      <sz val="10"/>
      <color rgb="FF000000"/>
      <name val="Calibri"/>
      <family val="2"/>
    </font>
    <font>
      <sz val="10"/>
      <name val="Arial"/>
      <family val="2"/>
      <charset val="238"/>
    </font>
    <font>
      <b/>
      <sz val="8"/>
      <color rgb="FFFF000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ck">
        <color rgb="FFCCCCCC"/>
      </right>
      <top/>
      <bottom style="medium">
        <color rgb="FFCCCCCC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7" fillId="0" borderId="0"/>
    <xf numFmtId="0" fontId="6" fillId="0" borderId="1" applyNumberFormat="0" applyFill="0" applyAlignment="0" applyProtection="0"/>
    <xf numFmtId="0" fontId="18" fillId="0" borderId="0"/>
  </cellStyleXfs>
  <cellXfs count="213">
    <xf numFmtId="0" fontId="0" fillId="0" borderId="0" xfId="0"/>
    <xf numFmtId="0" fontId="2" fillId="0" borderId="0" xfId="25" applyFont="1" applyFill="1"/>
    <xf numFmtId="0" fontId="2" fillId="0" borderId="0" xfId="25" applyFont="1" applyFill="1" applyBorder="1"/>
    <xf numFmtId="0" fontId="1" fillId="0" borderId="0" xfId="25" applyFont="1" applyFill="1" applyBorder="1" applyAlignment="1">
      <alignment horizontal="center" vertical="center"/>
    </xf>
    <xf numFmtId="0" fontId="1" fillId="0" borderId="0" xfId="25" applyFont="1" applyFill="1" applyBorder="1" applyAlignment="1">
      <alignment vertical="center"/>
    </xf>
    <xf numFmtId="0" fontId="3" fillId="0" borderId="0" xfId="25" applyFont="1" applyFill="1" applyBorder="1" applyAlignment="1">
      <alignment horizontal="center"/>
    </xf>
    <xf numFmtId="0" fontId="3" fillId="0" borderId="0" xfId="25" applyFont="1" applyFill="1" applyBorder="1"/>
    <xf numFmtId="0" fontId="2" fillId="0" borderId="0" xfId="25" applyFont="1" applyFill="1" applyAlignment="1">
      <alignment horizontal="center"/>
    </xf>
    <xf numFmtId="0" fontId="2" fillId="0" borderId="0" xfId="25" applyFont="1" applyFill="1" applyBorder="1" applyAlignment="1">
      <alignment horizontal="center"/>
    </xf>
    <xf numFmtId="0" fontId="3" fillId="0" borderId="0" xfId="25" applyFont="1" applyFill="1"/>
    <xf numFmtId="0" fontId="9" fillId="0" borderId="0" xfId="25" applyFont="1" applyFill="1" applyBorder="1" applyAlignment="1">
      <alignment horizontal="center"/>
    </xf>
    <xf numFmtId="0" fontId="9" fillId="0" borderId="0" xfId="25" applyFont="1" applyFill="1" applyBorder="1"/>
    <xf numFmtId="2" fontId="9" fillId="0" borderId="0" xfId="25" applyNumberFormat="1" applyFont="1" applyFill="1" applyBorder="1"/>
    <xf numFmtId="0" fontId="1" fillId="0" borderId="0" xfId="25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4" fillId="20" borderId="8" xfId="0" applyFont="1" applyFill="1" applyBorder="1" applyAlignment="1">
      <alignment horizontal="center" vertical="center" wrapText="1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4" fillId="20" borderId="0" xfId="0" applyFont="1" applyFill="1" applyBorder="1" applyAlignment="1">
      <alignment vertical="center" wrapText="1"/>
    </xf>
    <xf numFmtId="1" fontId="14" fillId="20" borderId="2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/>
    <xf numFmtId="0" fontId="14" fillId="20" borderId="2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7" fillId="0" borderId="18" xfId="0" applyFont="1" applyBorder="1"/>
    <xf numFmtId="0" fontId="17" fillId="0" borderId="19" xfId="0" applyFont="1" applyBorder="1"/>
    <xf numFmtId="0" fontId="17" fillId="0" borderId="20" xfId="0" applyFont="1" applyBorder="1" applyAlignment="1">
      <alignment wrapText="1"/>
    </xf>
    <xf numFmtId="0" fontId="17" fillId="0" borderId="21" xfId="0" applyFont="1" applyBorder="1"/>
    <xf numFmtId="0" fontId="17" fillId="0" borderId="20" xfId="0" applyFont="1" applyBorder="1"/>
    <xf numFmtId="0" fontId="17" fillId="0" borderId="22" xfId="0" applyFont="1" applyBorder="1"/>
    <xf numFmtId="0" fontId="17" fillId="0" borderId="2" xfId="0" applyFont="1" applyBorder="1"/>
    <xf numFmtId="0" fontId="17" fillId="0" borderId="23" xfId="0" applyFont="1" applyBorder="1" applyAlignment="1">
      <alignment wrapText="1"/>
    </xf>
    <xf numFmtId="0" fontId="17" fillId="0" borderId="24" xfId="0" applyFont="1" applyBorder="1"/>
    <xf numFmtId="0" fontId="17" fillId="0" borderId="23" xfId="0" applyFont="1" applyBorder="1"/>
    <xf numFmtId="0" fontId="17" fillId="0" borderId="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right" vertical="center" wrapText="1"/>
    </xf>
    <xf numFmtId="3" fontId="17" fillId="0" borderId="2" xfId="0" applyNumberFormat="1" applyFont="1" applyBorder="1"/>
    <xf numFmtId="0" fontId="17" fillId="0" borderId="22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7" fillId="0" borderId="2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5" xfId="0" applyFont="1" applyBorder="1"/>
    <xf numFmtId="0" fontId="17" fillId="0" borderId="6" xfId="0" applyFont="1" applyBorder="1"/>
    <xf numFmtId="3" fontId="17" fillId="0" borderId="6" xfId="0" applyNumberFormat="1" applyFont="1" applyBorder="1"/>
    <xf numFmtId="0" fontId="17" fillId="0" borderId="6" xfId="0" applyFont="1" applyBorder="1" applyAlignment="1">
      <alignment wrapText="1"/>
    </xf>
    <xf numFmtId="0" fontId="17" fillId="0" borderId="26" xfId="0" applyFont="1" applyBorder="1" applyAlignment="1">
      <alignment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9" fillId="0" borderId="0" xfId="0" applyFont="1" applyBorder="1"/>
    <xf numFmtId="0" fontId="20" fillId="0" borderId="0" xfId="0" applyFont="1"/>
    <xf numFmtId="0" fontId="8" fillId="0" borderId="41" xfId="0" applyFont="1" applyBorder="1"/>
    <xf numFmtId="0" fontId="8" fillId="0" borderId="32" xfId="0" applyFont="1" applyBorder="1"/>
    <xf numFmtId="0" fontId="22" fillId="0" borderId="43" xfId="0" applyFont="1" applyBorder="1" applyAlignment="1">
      <alignment horizontal="center" vertical="center" wrapText="1"/>
    </xf>
    <xf numFmtId="0" fontId="8" fillId="0" borderId="36" xfId="0" applyFont="1" applyFill="1" applyBorder="1" applyAlignment="1"/>
    <xf numFmtId="0" fontId="8" fillId="0" borderId="19" xfId="0" applyFont="1" applyBorder="1" applyAlignment="1">
      <alignment horizontal="center"/>
    </xf>
    <xf numFmtId="0" fontId="8" fillId="0" borderId="19" xfId="0" applyFont="1" applyBorder="1"/>
    <xf numFmtId="0" fontId="20" fillId="0" borderId="44" xfId="0" applyFont="1" applyBorder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21" fillId="0" borderId="4" xfId="0" applyFont="1" applyBorder="1" applyAlignment="1">
      <alignment horizontal="left"/>
    </xf>
    <xf numFmtId="0" fontId="19" fillId="0" borderId="45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6" xfId="0" applyFont="1" applyBorder="1" applyAlignment="1"/>
    <xf numFmtId="0" fontId="22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22" fillId="0" borderId="0" xfId="0" applyFont="1"/>
    <xf numFmtId="0" fontId="22" fillId="0" borderId="49" xfId="0" applyFont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/>
    </xf>
    <xf numFmtId="0" fontId="22" fillId="0" borderId="37" xfId="0" applyFont="1" applyFill="1" applyBorder="1" applyAlignment="1">
      <alignment horizontal="center"/>
    </xf>
    <xf numFmtId="0" fontId="22" fillId="0" borderId="40" xfId="0" applyFont="1" applyFill="1" applyBorder="1" applyAlignment="1">
      <alignment horizontal="center"/>
    </xf>
    <xf numFmtId="0" fontId="22" fillId="0" borderId="38" xfId="0" applyFont="1" applyFill="1" applyBorder="1" applyAlignment="1">
      <alignment horizontal="center"/>
    </xf>
    <xf numFmtId="0" fontId="22" fillId="0" borderId="51" xfId="0" applyFont="1" applyFill="1" applyBorder="1" applyAlignment="1">
      <alignment horizontal="center"/>
    </xf>
    <xf numFmtId="0" fontId="22" fillId="0" borderId="52" xfId="0" applyFont="1" applyFill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21" fillId="0" borderId="2" xfId="0" applyFont="1" applyBorder="1" applyAlignment="1">
      <alignment horizontal="center" wrapText="1"/>
    </xf>
    <xf numFmtId="2" fontId="21" fillId="0" borderId="54" xfId="0" applyNumberFormat="1" applyFont="1" applyFill="1" applyBorder="1" applyAlignment="1">
      <alignment horizontal="center" vertical="center" wrapText="1"/>
    </xf>
    <xf numFmtId="2" fontId="21" fillId="0" borderId="30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4" fillId="20" borderId="2" xfId="0" applyFont="1" applyFill="1" applyBorder="1" applyAlignment="1">
      <alignment horizontal="center" vertical="center" wrapText="1"/>
    </xf>
    <xf numFmtId="0" fontId="25" fillId="0" borderId="0" xfId="25" applyFont="1" applyFill="1" applyAlignment="1">
      <alignment horizontal="left" vertical="center"/>
    </xf>
    <xf numFmtId="0" fontId="25" fillId="0" borderId="0" xfId="25" applyFont="1" applyFill="1" applyAlignment="1">
      <alignment horizontal="center" vertical="center"/>
    </xf>
    <xf numFmtId="0" fontId="25" fillId="0" borderId="0" xfId="25" applyFont="1" applyFill="1" applyBorder="1" applyAlignment="1">
      <alignment horizontal="center" vertical="center"/>
    </xf>
    <xf numFmtId="0" fontId="25" fillId="0" borderId="0" xfId="25" applyFont="1" applyFill="1" applyAlignment="1">
      <alignment wrapText="1"/>
    </xf>
    <xf numFmtId="0" fontId="25" fillId="0" borderId="0" xfId="25" applyFont="1" applyFill="1" applyAlignment="1">
      <alignment horizontal="center"/>
    </xf>
    <xf numFmtId="0" fontId="26" fillId="20" borderId="2" xfId="0" applyFont="1" applyFill="1" applyBorder="1" applyAlignment="1">
      <alignment horizontal="center" vertical="center" wrapText="1"/>
    </xf>
    <xf numFmtId="0" fontId="27" fillId="20" borderId="2" xfId="0" applyFont="1" applyFill="1" applyBorder="1" applyAlignment="1">
      <alignment horizontal="center" vertical="center" wrapText="1"/>
    </xf>
    <xf numFmtId="0" fontId="26" fillId="20" borderId="2" xfId="0" applyFont="1" applyFill="1" applyBorder="1" applyAlignment="1">
      <alignment vertical="center" wrapText="1"/>
    </xf>
    <xf numFmtId="1" fontId="26" fillId="20" borderId="2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5" fillId="0" borderId="0" xfId="0" applyFont="1"/>
    <xf numFmtId="0" fontId="29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20" borderId="2" xfId="0" applyFont="1" applyFill="1" applyBorder="1" applyAlignment="1">
      <alignment horizontal="center" vertical="center" wrapText="1"/>
    </xf>
    <xf numFmtId="0" fontId="29" fillId="0" borderId="0" xfId="0" applyFont="1" applyBorder="1"/>
    <xf numFmtId="0" fontId="26" fillId="20" borderId="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0" fillId="0" borderId="0" xfId="0" applyBorder="1"/>
    <xf numFmtId="0" fontId="26" fillId="21" borderId="2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26" fillId="20" borderId="0" xfId="0" applyFont="1" applyFill="1" applyBorder="1" applyAlignment="1">
      <alignment horizontal="center" vertical="center" wrapText="1"/>
    </xf>
    <xf numFmtId="0" fontId="31" fillId="0" borderId="0" xfId="25" applyFont="1" applyFill="1"/>
    <xf numFmtId="0" fontId="31" fillId="0" borderId="0" xfId="25" applyFont="1" applyFill="1" applyBorder="1"/>
    <xf numFmtId="0" fontId="31" fillId="0" borderId="0" xfId="25" applyFont="1" applyFill="1" applyBorder="1" applyAlignment="1">
      <alignment horizontal="center"/>
    </xf>
    <xf numFmtId="0" fontId="31" fillId="0" borderId="0" xfId="0" applyFont="1"/>
    <xf numFmtId="0" fontId="25" fillId="0" borderId="0" xfId="25" applyFont="1" applyFill="1"/>
    <xf numFmtId="0" fontId="33" fillId="0" borderId="0" xfId="0" applyFont="1"/>
    <xf numFmtId="0" fontId="32" fillId="20" borderId="0" xfId="0" applyFont="1" applyFill="1" applyBorder="1" applyAlignment="1">
      <alignment horizontal="center" vertical="center" wrapText="1"/>
    </xf>
    <xf numFmtId="0" fontId="26" fillId="20" borderId="5" xfId="0" applyFont="1" applyFill="1" applyBorder="1" applyAlignment="1">
      <alignment horizontal="center" vertical="center" wrapText="1"/>
    </xf>
    <xf numFmtId="0" fontId="32" fillId="20" borderId="0" xfId="0" applyFont="1" applyFill="1" applyBorder="1" applyAlignment="1">
      <alignment horizontal="center" vertical="center" wrapText="1"/>
    </xf>
    <xf numFmtId="0" fontId="25" fillId="0" borderId="0" xfId="25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20" borderId="2" xfId="0" applyFont="1" applyFill="1" applyBorder="1" applyAlignment="1">
      <alignment horizontal="right" vertical="top" wrapText="1"/>
    </xf>
    <xf numFmtId="0" fontId="26" fillId="20" borderId="2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6" fillId="20" borderId="0" xfId="0" applyFont="1" applyFill="1" applyBorder="1" applyAlignment="1">
      <alignment horizontal="center" vertical="center" wrapText="1"/>
    </xf>
    <xf numFmtId="0" fontId="26" fillId="20" borderId="2" xfId="0" applyFont="1" applyFill="1" applyBorder="1" applyAlignment="1">
      <alignment horizontal="center" vertical="center" wrapText="1"/>
    </xf>
    <xf numFmtId="0" fontId="26" fillId="20" borderId="4" xfId="0" applyFont="1" applyFill="1" applyBorder="1" applyAlignment="1">
      <alignment horizontal="center" vertical="center" wrapText="1"/>
    </xf>
    <xf numFmtId="0" fontId="26" fillId="20" borderId="5" xfId="0" applyFont="1" applyFill="1" applyBorder="1" applyAlignment="1">
      <alignment horizontal="center" vertical="center" wrapText="1"/>
    </xf>
    <xf numFmtId="0" fontId="26" fillId="20" borderId="6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/>
    </xf>
    <xf numFmtId="0" fontId="27" fillId="20" borderId="2" xfId="0" applyFont="1" applyFill="1" applyBorder="1" applyAlignment="1">
      <alignment horizontal="center" vertical="center" wrapText="1"/>
    </xf>
    <xf numFmtId="0" fontId="26" fillId="20" borderId="24" xfId="0" applyFont="1" applyFill="1" applyBorder="1" applyAlignment="1">
      <alignment vertical="center" wrapText="1"/>
    </xf>
    <xf numFmtId="0" fontId="26" fillId="20" borderId="47" xfId="0" applyFont="1" applyFill="1" applyBorder="1" applyAlignment="1">
      <alignment vertical="center" wrapText="1"/>
    </xf>
    <xf numFmtId="0" fontId="27" fillId="0" borderId="0" xfId="0" applyFont="1" applyAlignment="1">
      <alignment horizontal="right" vertical="top" wrapText="1"/>
    </xf>
    <xf numFmtId="0" fontId="34" fillId="0" borderId="0" xfId="0" applyFont="1" applyAlignment="1">
      <alignment horizontal="center" vertical="top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14" fillId="20" borderId="14" xfId="0" applyFont="1" applyFill="1" applyBorder="1" applyAlignment="1">
      <alignment horizontal="center" vertical="center" wrapText="1"/>
    </xf>
    <xf numFmtId="0" fontId="14" fillId="20" borderId="15" xfId="0" applyFont="1" applyFill="1" applyBorder="1" applyAlignment="1">
      <alignment horizontal="center" vertical="center" wrapText="1"/>
    </xf>
    <xf numFmtId="0" fontId="14" fillId="20" borderId="16" xfId="0" applyFont="1" applyFill="1" applyBorder="1" applyAlignment="1">
      <alignment horizontal="center" vertical="center" wrapText="1"/>
    </xf>
    <xf numFmtId="0" fontId="14" fillId="20" borderId="17" xfId="0" applyFont="1" applyFill="1" applyBorder="1" applyAlignment="1">
      <alignment horizontal="center" vertical="center" wrapText="1"/>
    </xf>
    <xf numFmtId="0" fontId="19" fillId="0" borderId="0" xfId="27" applyFont="1" applyFill="1" applyBorder="1" applyAlignment="1">
      <alignment horizontal="center" vertical="top" wrapText="1"/>
    </xf>
    <xf numFmtId="0" fontId="19" fillId="0" borderId="0" xfId="27" applyFont="1" applyFill="1" applyBorder="1" applyAlignment="1">
      <alignment horizontal="center" vertical="center" wrapText="1"/>
    </xf>
    <xf numFmtId="0" fontId="19" fillId="0" borderId="0" xfId="27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4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3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46" xfId="0" applyFont="1" applyFill="1" applyBorder="1" applyAlignment="1">
      <alignment horizontal="left" vertical="center" wrapText="1"/>
    </xf>
    <xf numFmtId="0" fontId="21" fillId="0" borderId="36" xfId="0" applyFont="1" applyFill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9" fillId="0" borderId="48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0" xfId="27" applyFont="1" applyFill="1" applyBorder="1" applyAlignment="1">
      <alignment horizontal="center"/>
    </xf>
    <xf numFmtId="2" fontId="21" fillId="0" borderId="57" xfId="0" applyNumberFormat="1" applyFont="1" applyFill="1" applyBorder="1" applyAlignment="1">
      <alignment horizontal="center" vertical="center" wrapText="1"/>
    </xf>
    <xf numFmtId="2" fontId="21" fillId="0" borderId="55" xfId="0" applyNumberFormat="1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wrapText="1"/>
    </xf>
    <xf numFmtId="0" fontId="22" fillId="0" borderId="50" xfId="0" applyFont="1" applyFill="1" applyBorder="1" applyAlignment="1">
      <alignment horizont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0" xfId="27" applyFont="1" applyFill="1" applyBorder="1" applyAlignment="1">
      <alignment horizontal="center" vertical="top" wrapText="1"/>
    </xf>
    <xf numFmtId="0" fontId="21" fillId="0" borderId="0" xfId="27" applyFont="1" applyFill="1" applyBorder="1" applyAlignment="1">
      <alignment horizontal="center" vertical="center" wrapText="1"/>
    </xf>
    <xf numFmtId="2" fontId="21" fillId="0" borderId="58" xfId="0" applyNumberFormat="1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45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2" fontId="21" fillId="0" borderId="45" xfId="0" applyNumberFormat="1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63" xfId="0" applyFont="1" applyFill="1" applyBorder="1" applyAlignment="1">
      <alignment horizontal="center" vertical="center" wrapText="1"/>
    </xf>
    <xf numFmtId="0" fontId="21" fillId="0" borderId="59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1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21" fillId="0" borderId="46" xfId="0" applyFont="1" applyFill="1" applyBorder="1" applyAlignment="1">
      <alignment horizontal="center"/>
    </xf>
    <xf numFmtId="0" fontId="21" fillId="0" borderId="35" xfId="0" applyFont="1" applyFill="1" applyBorder="1" applyAlignment="1">
      <alignment horizontal="center"/>
    </xf>
    <xf numFmtId="0" fontId="21" fillId="0" borderId="61" xfId="0" applyFont="1" applyFill="1" applyBorder="1" applyAlignment="1">
      <alignment horizontal="center"/>
    </xf>
  </cellXfs>
  <cellStyles count="2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Normal" xfId="0" builtinId="0"/>
    <cellStyle name="Normal_BVC sint. v.23.01.2013" xfId="25"/>
    <cellStyle name="Normal_Copy of Copy of BVC analitic" xfId="27"/>
    <cellStyle name="Total" xfId="26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"/>
  <sheetViews>
    <sheetView topLeftCell="A31" workbookViewId="0">
      <selection activeCell="H42" sqref="H42"/>
    </sheetView>
  </sheetViews>
  <sheetFormatPr defaultRowHeight="12.75"/>
  <cols>
    <col min="1" max="1" width="3.42578125" customWidth="1"/>
    <col min="2" max="2" width="3.85546875" customWidth="1"/>
    <col min="3" max="4" width="3.7109375" customWidth="1"/>
    <col min="5" max="5" width="38.28515625" customWidth="1"/>
    <col min="6" max="6" width="5.7109375" customWidth="1"/>
    <col min="7" max="7" width="11" customWidth="1"/>
    <col min="8" max="8" width="9.7109375" customWidth="1"/>
    <col min="10" max="10" width="8.85546875" customWidth="1"/>
    <col min="11" max="11" width="8.28515625" customWidth="1"/>
    <col min="12" max="12" width="9.140625" customWidth="1"/>
    <col min="13" max="13" width="9" customWidth="1"/>
  </cols>
  <sheetData>
    <row r="1" spans="1:1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7" t="s">
        <v>71</v>
      </c>
    </row>
    <row r="2" spans="1:13" ht="20.100000000000001" customHeight="1">
      <c r="A2" s="103" t="s">
        <v>149</v>
      </c>
      <c r="B2" s="104"/>
      <c r="C2" s="105"/>
      <c r="D2" s="104"/>
      <c r="E2" s="106"/>
      <c r="F2" s="107"/>
      <c r="G2" s="107"/>
      <c r="H2" s="107"/>
      <c r="I2" s="124"/>
      <c r="J2" s="125"/>
      <c r="K2" s="126"/>
      <c r="L2" s="127"/>
      <c r="M2" s="127"/>
    </row>
    <row r="3" spans="1:13" ht="20.100000000000001" customHeight="1">
      <c r="A3" s="103" t="s">
        <v>320</v>
      </c>
      <c r="B3" s="104"/>
      <c r="C3" s="105"/>
      <c r="D3" s="104"/>
      <c r="E3" s="106"/>
      <c r="F3" s="107"/>
      <c r="G3" s="107"/>
      <c r="H3" s="107"/>
      <c r="I3" s="128"/>
      <c r="J3" s="125"/>
      <c r="K3" s="126"/>
      <c r="L3" s="127"/>
      <c r="M3" s="127"/>
    </row>
    <row r="4" spans="1:13" ht="20.100000000000001" customHeight="1">
      <c r="A4" s="103" t="s">
        <v>321</v>
      </c>
      <c r="B4" s="104"/>
      <c r="C4" s="105"/>
      <c r="D4" s="104"/>
      <c r="E4" s="106"/>
      <c r="F4" s="107"/>
      <c r="G4" s="107"/>
      <c r="H4" s="107"/>
      <c r="I4" s="128"/>
      <c r="J4" s="125"/>
      <c r="K4" s="126"/>
      <c r="L4" s="127"/>
      <c r="M4" s="127"/>
    </row>
    <row r="5" spans="1:13" ht="20.100000000000001" customHeight="1">
      <c r="A5" s="103" t="s">
        <v>322</v>
      </c>
      <c r="B5" s="104"/>
      <c r="C5" s="105"/>
      <c r="D5" s="104"/>
      <c r="E5" s="106"/>
      <c r="F5" s="107"/>
      <c r="G5" s="107"/>
      <c r="H5" s="107"/>
      <c r="I5" s="128"/>
      <c r="J5" s="125"/>
      <c r="K5" s="126"/>
      <c r="L5" s="127"/>
      <c r="M5" s="127"/>
    </row>
    <row r="6" spans="1:13" ht="20.100000000000001" customHeight="1">
      <c r="A6" s="133" t="s">
        <v>308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ht="20.100000000000001" customHeight="1">
      <c r="A7" s="3"/>
      <c r="B7" s="3"/>
      <c r="C7" s="4"/>
      <c r="D7" s="3"/>
      <c r="E7" s="13"/>
      <c r="F7" s="8"/>
      <c r="G7" s="8"/>
      <c r="H7" s="2"/>
      <c r="I7" s="12"/>
      <c r="J7" s="10"/>
      <c r="K7" s="11"/>
      <c r="L7" s="12"/>
      <c r="M7" s="12"/>
    </row>
    <row r="8" spans="1:13" ht="15.75">
      <c r="A8" s="137" t="s">
        <v>151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</row>
    <row r="9" spans="1:13" ht="33" customHeight="1">
      <c r="A9" s="134"/>
      <c r="B9" s="134"/>
      <c r="C9" s="134"/>
      <c r="D9" s="134" t="s">
        <v>39</v>
      </c>
      <c r="E9" s="134"/>
      <c r="F9" s="134" t="s">
        <v>40</v>
      </c>
      <c r="G9" s="134" t="s">
        <v>319</v>
      </c>
      <c r="H9" s="134" t="s">
        <v>98</v>
      </c>
      <c r="I9" s="134" t="s">
        <v>5</v>
      </c>
      <c r="J9" s="134" t="s">
        <v>152</v>
      </c>
      <c r="K9" s="134" t="s">
        <v>153</v>
      </c>
      <c r="L9" s="134" t="s">
        <v>5</v>
      </c>
      <c r="M9" s="134"/>
    </row>
    <row r="10" spans="1:13" ht="55.5" customHeight="1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22" t="s">
        <v>154</v>
      </c>
      <c r="M10" s="22" t="s">
        <v>155</v>
      </c>
    </row>
    <row r="11" spans="1:13" s="14" customFormat="1" ht="15.75">
      <c r="A11" s="22">
        <v>0</v>
      </c>
      <c r="B11" s="134">
        <v>1</v>
      </c>
      <c r="C11" s="134"/>
      <c r="D11" s="134">
        <v>2</v>
      </c>
      <c r="E11" s="134"/>
      <c r="F11" s="22">
        <v>3</v>
      </c>
      <c r="G11" s="22">
        <v>4</v>
      </c>
      <c r="H11" s="22">
        <v>5</v>
      </c>
      <c r="I11" s="22" t="s">
        <v>156</v>
      </c>
      <c r="J11" s="22">
        <v>7</v>
      </c>
      <c r="K11" s="22">
        <v>8</v>
      </c>
      <c r="L11" s="22">
        <v>9</v>
      </c>
      <c r="M11" s="22">
        <v>10</v>
      </c>
    </row>
    <row r="12" spans="1:13" s="14" customFormat="1" ht="27.75" customHeight="1">
      <c r="A12" s="22" t="s">
        <v>22</v>
      </c>
      <c r="B12" s="22"/>
      <c r="C12" s="22"/>
      <c r="D12" s="134" t="s">
        <v>157</v>
      </c>
      <c r="E12" s="134"/>
      <c r="F12" s="22">
        <v>1</v>
      </c>
      <c r="G12" s="22">
        <f>G13+G16+G17</f>
        <v>484</v>
      </c>
      <c r="H12" s="27">
        <f>H13+H16+H17</f>
        <v>557</v>
      </c>
      <c r="I12" s="22">
        <v>1.15083</v>
      </c>
      <c r="J12" s="22">
        <v>564</v>
      </c>
      <c r="K12" s="22">
        <v>570</v>
      </c>
      <c r="L12" s="22">
        <f>J12/H12*100</f>
        <v>101.25673249551166</v>
      </c>
      <c r="M12" s="22">
        <f>K12/J12*100</f>
        <v>101.06382978723406</v>
      </c>
    </row>
    <row r="13" spans="1:13" s="14" customFormat="1" ht="15" customHeight="1">
      <c r="A13" s="134"/>
      <c r="B13" s="22">
        <v>1</v>
      </c>
      <c r="C13" s="22"/>
      <c r="D13" s="134" t="s">
        <v>121</v>
      </c>
      <c r="E13" s="134"/>
      <c r="F13" s="22">
        <v>2</v>
      </c>
      <c r="G13" s="22">
        <v>484</v>
      </c>
      <c r="H13" s="22">
        <v>557</v>
      </c>
      <c r="I13" s="102">
        <f t="shared" ref="I13:I61" si="0">H13/G12</f>
        <v>1.1508264462809918</v>
      </c>
      <c r="J13" s="22">
        <v>564</v>
      </c>
      <c r="K13" s="22">
        <v>570</v>
      </c>
      <c r="L13" s="122">
        <f t="shared" ref="L13:L69" si="1">J13/H13*100</f>
        <v>101.25673249551166</v>
      </c>
      <c r="M13" s="122">
        <f t="shared" ref="M13:M69" si="2">K13/J13*100</f>
        <v>101.06382978723406</v>
      </c>
    </row>
    <row r="14" spans="1:13" s="14" customFormat="1" ht="15" customHeight="1">
      <c r="A14" s="134"/>
      <c r="B14" s="22"/>
      <c r="C14" s="22"/>
      <c r="D14" s="22" t="s">
        <v>23</v>
      </c>
      <c r="E14" s="22" t="s">
        <v>158</v>
      </c>
      <c r="F14" s="22">
        <v>3</v>
      </c>
      <c r="G14" s="22"/>
      <c r="H14" s="22"/>
      <c r="I14" s="102"/>
      <c r="J14" s="22"/>
      <c r="K14" s="22"/>
      <c r="L14" s="122"/>
      <c r="M14" s="122"/>
    </row>
    <row r="15" spans="1:13" s="14" customFormat="1" ht="15" customHeight="1">
      <c r="A15" s="134"/>
      <c r="B15" s="22"/>
      <c r="C15" s="22"/>
      <c r="D15" s="22" t="s">
        <v>24</v>
      </c>
      <c r="E15" s="22" t="s">
        <v>131</v>
      </c>
      <c r="F15" s="22">
        <v>4</v>
      </c>
      <c r="G15" s="22"/>
      <c r="H15" s="22"/>
      <c r="I15" s="102"/>
      <c r="J15" s="22"/>
      <c r="K15" s="22"/>
      <c r="L15" s="122"/>
      <c r="M15" s="122"/>
    </row>
    <row r="16" spans="1:13" s="14" customFormat="1" ht="15" customHeight="1">
      <c r="A16" s="134"/>
      <c r="B16" s="22">
        <v>2</v>
      </c>
      <c r="C16" s="22"/>
      <c r="D16" s="134" t="s">
        <v>61</v>
      </c>
      <c r="E16" s="134"/>
      <c r="F16" s="22">
        <v>5</v>
      </c>
      <c r="G16" s="22"/>
      <c r="H16" s="22"/>
      <c r="I16" s="102"/>
      <c r="J16" s="22"/>
      <c r="K16" s="22"/>
      <c r="L16" s="122"/>
      <c r="M16" s="122"/>
    </row>
    <row r="17" spans="1:13" s="14" customFormat="1" ht="15" customHeight="1">
      <c r="A17" s="134"/>
      <c r="B17" s="22">
        <v>3</v>
      </c>
      <c r="C17" s="22"/>
      <c r="D17" s="134" t="s">
        <v>6</v>
      </c>
      <c r="E17" s="134"/>
      <c r="F17" s="22">
        <v>6</v>
      </c>
      <c r="G17" s="22"/>
      <c r="H17" s="22"/>
      <c r="I17" s="102"/>
      <c r="J17" s="22"/>
      <c r="K17" s="22"/>
      <c r="L17" s="122"/>
      <c r="M17" s="122"/>
    </row>
    <row r="18" spans="1:13" s="14" customFormat="1" ht="29.25" customHeight="1">
      <c r="A18" s="22" t="s">
        <v>12</v>
      </c>
      <c r="B18" s="22"/>
      <c r="C18" s="22"/>
      <c r="D18" s="134" t="s">
        <v>159</v>
      </c>
      <c r="E18" s="134"/>
      <c r="F18" s="22">
        <v>7</v>
      </c>
      <c r="G18" s="22">
        <f>G19+G31+G32</f>
        <v>452</v>
      </c>
      <c r="H18" s="27">
        <f t="shared" ref="H18:K18" si="3">H19+H31+H32</f>
        <v>518</v>
      </c>
      <c r="I18" s="102">
        <v>1.4601999999999999</v>
      </c>
      <c r="J18" s="27">
        <f t="shared" si="3"/>
        <v>525</v>
      </c>
      <c r="K18" s="27">
        <f t="shared" si="3"/>
        <v>539</v>
      </c>
      <c r="L18" s="122">
        <f t="shared" si="1"/>
        <v>101.35135135135135</v>
      </c>
      <c r="M18" s="122">
        <f t="shared" si="2"/>
        <v>102.66666666666666</v>
      </c>
    </row>
    <row r="19" spans="1:13" s="14" customFormat="1" ht="15" customHeight="1">
      <c r="A19" s="134"/>
      <c r="B19" s="22">
        <v>1</v>
      </c>
      <c r="C19" s="22"/>
      <c r="D19" s="134" t="s">
        <v>7</v>
      </c>
      <c r="E19" s="134"/>
      <c r="F19" s="22">
        <v>8</v>
      </c>
      <c r="G19" s="22">
        <v>452</v>
      </c>
      <c r="H19" s="22">
        <v>518</v>
      </c>
      <c r="I19" s="102">
        <f t="shared" si="0"/>
        <v>1.1460176991150441</v>
      </c>
      <c r="J19" s="22">
        <v>525</v>
      </c>
      <c r="K19" s="22">
        <v>539</v>
      </c>
      <c r="L19" s="122">
        <f t="shared" si="1"/>
        <v>101.35135135135135</v>
      </c>
      <c r="M19" s="122">
        <f t="shared" si="2"/>
        <v>102.66666666666666</v>
      </c>
    </row>
    <row r="20" spans="1:13" s="14" customFormat="1" ht="15" customHeight="1">
      <c r="A20" s="134"/>
      <c r="B20" s="134"/>
      <c r="C20" s="22" t="s">
        <v>66</v>
      </c>
      <c r="D20" s="134" t="s">
        <v>160</v>
      </c>
      <c r="E20" s="134"/>
      <c r="F20" s="22">
        <v>9</v>
      </c>
      <c r="G20" s="22">
        <v>130</v>
      </c>
      <c r="H20" s="22">
        <v>148</v>
      </c>
      <c r="I20" s="102">
        <f t="shared" si="0"/>
        <v>0.32743362831858408</v>
      </c>
      <c r="J20" s="22">
        <v>149</v>
      </c>
      <c r="K20" s="22">
        <v>155</v>
      </c>
      <c r="L20" s="122">
        <f t="shared" si="1"/>
        <v>100.67567567567568</v>
      </c>
      <c r="M20" s="122">
        <f t="shared" si="2"/>
        <v>104.02684563758389</v>
      </c>
    </row>
    <row r="21" spans="1:13" s="14" customFormat="1" ht="15" customHeight="1">
      <c r="A21" s="134"/>
      <c r="B21" s="134"/>
      <c r="C21" s="22" t="s">
        <v>67</v>
      </c>
      <c r="D21" s="134" t="s">
        <v>161</v>
      </c>
      <c r="E21" s="134"/>
      <c r="F21" s="22">
        <v>10</v>
      </c>
      <c r="G21" s="22">
        <v>3</v>
      </c>
      <c r="H21" s="22">
        <v>3</v>
      </c>
      <c r="I21" s="102">
        <f t="shared" si="0"/>
        <v>2.3076923076923078E-2</v>
      </c>
      <c r="J21" s="22">
        <v>4</v>
      </c>
      <c r="K21" s="22">
        <v>4</v>
      </c>
      <c r="L21" s="122">
        <f t="shared" si="1"/>
        <v>133.33333333333331</v>
      </c>
      <c r="M21" s="122">
        <f t="shared" si="2"/>
        <v>100</v>
      </c>
    </row>
    <row r="22" spans="1:13" s="14" customFormat="1" ht="15" customHeight="1">
      <c r="A22" s="134"/>
      <c r="B22" s="134"/>
      <c r="C22" s="134" t="s">
        <v>68</v>
      </c>
      <c r="D22" s="134" t="s">
        <v>115</v>
      </c>
      <c r="E22" s="134"/>
      <c r="F22" s="22">
        <v>11</v>
      </c>
      <c r="G22" s="22">
        <v>272</v>
      </c>
      <c r="H22" s="22">
        <v>327</v>
      </c>
      <c r="I22" s="122">
        <v>1.2</v>
      </c>
      <c r="J22" s="22">
        <v>329</v>
      </c>
      <c r="K22" s="22">
        <v>380</v>
      </c>
      <c r="L22" s="122">
        <f t="shared" si="1"/>
        <v>100.61162079510704</v>
      </c>
      <c r="M22" s="122">
        <f t="shared" si="2"/>
        <v>115.50151975683892</v>
      </c>
    </row>
    <row r="23" spans="1:13" s="14" customFormat="1" ht="25.5" customHeight="1">
      <c r="A23" s="134"/>
      <c r="B23" s="134"/>
      <c r="C23" s="134"/>
      <c r="D23" s="22" t="s">
        <v>114</v>
      </c>
      <c r="E23" s="22" t="s">
        <v>162</v>
      </c>
      <c r="F23" s="22">
        <v>12</v>
      </c>
      <c r="G23" s="22">
        <f>G24+G25</f>
        <v>145</v>
      </c>
      <c r="H23" s="122">
        <f t="shared" ref="H23:K23" si="4">H24+H25</f>
        <v>215</v>
      </c>
      <c r="I23" s="122">
        <f t="shared" si="4"/>
        <v>1.5373563218390804</v>
      </c>
      <c r="J23" s="122">
        <f t="shared" si="4"/>
        <v>227</v>
      </c>
      <c r="K23" s="122">
        <f t="shared" si="4"/>
        <v>267</v>
      </c>
      <c r="L23" s="122">
        <f t="shared" si="1"/>
        <v>105.58139534883722</v>
      </c>
      <c r="M23" s="122">
        <f t="shared" si="2"/>
        <v>117.62114537444934</v>
      </c>
    </row>
    <row r="24" spans="1:13" s="14" customFormat="1" ht="15" customHeight="1">
      <c r="A24" s="134"/>
      <c r="B24" s="134"/>
      <c r="C24" s="134"/>
      <c r="D24" s="22" t="s">
        <v>85</v>
      </c>
      <c r="E24" s="22" t="s">
        <v>163</v>
      </c>
      <c r="F24" s="22">
        <v>13</v>
      </c>
      <c r="G24" s="22">
        <v>120</v>
      </c>
      <c r="H24" s="22">
        <v>177</v>
      </c>
      <c r="I24" s="102">
        <f t="shared" si="0"/>
        <v>1.2206896551724138</v>
      </c>
      <c r="J24" s="22">
        <v>187</v>
      </c>
      <c r="K24" s="22">
        <v>219</v>
      </c>
      <c r="L24" s="122">
        <f t="shared" si="1"/>
        <v>105.64971751412429</v>
      </c>
      <c r="M24" s="122">
        <f t="shared" si="2"/>
        <v>117.11229946524064</v>
      </c>
    </row>
    <row r="25" spans="1:13" s="14" customFormat="1" ht="15" customHeight="1">
      <c r="A25" s="134"/>
      <c r="B25" s="134"/>
      <c r="C25" s="134"/>
      <c r="D25" s="22" t="s">
        <v>86</v>
      </c>
      <c r="E25" s="22" t="s">
        <v>94</v>
      </c>
      <c r="F25" s="22">
        <v>14</v>
      </c>
      <c r="G25" s="22">
        <v>25</v>
      </c>
      <c r="H25" s="22">
        <v>38</v>
      </c>
      <c r="I25" s="102">
        <f t="shared" si="0"/>
        <v>0.31666666666666665</v>
      </c>
      <c r="J25" s="22">
        <v>40</v>
      </c>
      <c r="K25" s="22">
        <v>48</v>
      </c>
      <c r="L25" s="122">
        <f t="shared" si="1"/>
        <v>105.26315789473684</v>
      </c>
      <c r="M25" s="122">
        <f t="shared" si="2"/>
        <v>120</v>
      </c>
    </row>
    <row r="26" spans="1:13" s="14" customFormat="1" ht="15" customHeight="1">
      <c r="A26" s="134"/>
      <c r="B26" s="134"/>
      <c r="C26" s="134"/>
      <c r="D26" s="22" t="s">
        <v>87</v>
      </c>
      <c r="E26" s="22" t="s">
        <v>164</v>
      </c>
      <c r="F26" s="22">
        <v>15</v>
      </c>
      <c r="G26" s="22">
        <v>61</v>
      </c>
      <c r="H26" s="22">
        <v>86</v>
      </c>
      <c r="I26" s="102">
        <v>1.4</v>
      </c>
      <c r="J26" s="22">
        <v>94</v>
      </c>
      <c r="K26" s="22">
        <v>94</v>
      </c>
      <c r="L26" s="122">
        <f t="shared" si="1"/>
        <v>109.30232558139534</v>
      </c>
      <c r="M26" s="122">
        <f t="shared" si="2"/>
        <v>100</v>
      </c>
    </row>
    <row r="27" spans="1:13" s="14" customFormat="1" ht="33" customHeight="1">
      <c r="A27" s="134"/>
      <c r="B27" s="134"/>
      <c r="C27" s="134"/>
      <c r="D27" s="22"/>
      <c r="E27" s="22" t="s">
        <v>165</v>
      </c>
      <c r="F27" s="22">
        <v>16</v>
      </c>
      <c r="G27" s="22"/>
      <c r="H27" s="22"/>
      <c r="I27" s="102"/>
      <c r="J27" s="22"/>
      <c r="K27" s="22"/>
      <c r="L27" s="122"/>
      <c r="M27" s="122"/>
    </row>
    <row r="28" spans="1:13" s="14" customFormat="1" ht="49.5" customHeight="1">
      <c r="A28" s="134"/>
      <c r="B28" s="134"/>
      <c r="C28" s="134"/>
      <c r="D28" s="22" t="s">
        <v>88</v>
      </c>
      <c r="E28" s="22" t="s">
        <v>166</v>
      </c>
      <c r="F28" s="22">
        <v>17</v>
      </c>
      <c r="G28" s="22">
        <v>61</v>
      </c>
      <c r="H28" s="22">
        <v>86</v>
      </c>
      <c r="I28" s="102">
        <v>1.4</v>
      </c>
      <c r="J28" s="22">
        <v>94</v>
      </c>
      <c r="K28" s="22">
        <v>94</v>
      </c>
      <c r="L28" s="122">
        <f t="shared" si="1"/>
        <v>109.30232558139534</v>
      </c>
      <c r="M28" s="122">
        <f t="shared" si="2"/>
        <v>100</v>
      </c>
    </row>
    <row r="29" spans="1:13" s="14" customFormat="1" ht="15" customHeight="1">
      <c r="A29" s="134"/>
      <c r="B29" s="134"/>
      <c r="C29" s="134"/>
      <c r="D29" s="22" t="s">
        <v>89</v>
      </c>
      <c r="E29" s="22" t="s">
        <v>167</v>
      </c>
      <c r="F29" s="22">
        <v>18</v>
      </c>
      <c r="G29" s="22"/>
      <c r="H29" s="22">
        <v>7</v>
      </c>
      <c r="I29" s="102">
        <f t="shared" si="0"/>
        <v>0.11475409836065574</v>
      </c>
      <c r="J29" s="22">
        <v>6</v>
      </c>
      <c r="K29" s="22">
        <v>6</v>
      </c>
      <c r="L29" s="122">
        <f t="shared" si="1"/>
        <v>85.714285714285708</v>
      </c>
      <c r="M29" s="122">
        <f t="shared" si="2"/>
        <v>100</v>
      </c>
    </row>
    <row r="30" spans="1:13" s="14" customFormat="1" ht="15" customHeight="1">
      <c r="A30" s="134"/>
      <c r="B30" s="134"/>
      <c r="C30" s="22" t="s">
        <v>69</v>
      </c>
      <c r="D30" s="134" t="s">
        <v>116</v>
      </c>
      <c r="E30" s="134"/>
      <c r="F30" s="22">
        <v>19</v>
      </c>
      <c r="G30" s="22">
        <v>48</v>
      </c>
      <c r="H30" s="22">
        <v>40</v>
      </c>
      <c r="I30" s="102"/>
      <c r="J30" s="22">
        <v>44</v>
      </c>
      <c r="K30" s="22">
        <v>45</v>
      </c>
      <c r="L30" s="122">
        <f t="shared" si="1"/>
        <v>110.00000000000001</v>
      </c>
      <c r="M30" s="122">
        <f t="shared" si="2"/>
        <v>102.27272727272727</v>
      </c>
    </row>
    <row r="31" spans="1:13" s="14" customFormat="1" ht="15" customHeight="1">
      <c r="A31" s="134"/>
      <c r="B31" s="22">
        <v>2</v>
      </c>
      <c r="C31" s="22"/>
      <c r="D31" s="134" t="s">
        <v>62</v>
      </c>
      <c r="E31" s="134"/>
      <c r="F31" s="22">
        <v>20</v>
      </c>
      <c r="G31" s="22"/>
      <c r="H31" s="22"/>
      <c r="I31" s="102"/>
      <c r="J31" s="22"/>
      <c r="K31" s="22"/>
      <c r="L31" s="122"/>
      <c r="M31" s="122"/>
    </row>
    <row r="32" spans="1:13" s="14" customFormat="1" ht="15" customHeight="1">
      <c r="A32" s="134"/>
      <c r="B32" s="22">
        <v>3</v>
      </c>
      <c r="C32" s="22"/>
      <c r="D32" s="134" t="s">
        <v>8</v>
      </c>
      <c r="E32" s="134"/>
      <c r="F32" s="22">
        <v>21</v>
      </c>
      <c r="G32" s="22"/>
      <c r="H32" s="22"/>
      <c r="I32" s="102"/>
      <c r="J32" s="22"/>
      <c r="K32" s="22"/>
      <c r="L32" s="122"/>
      <c r="M32" s="122"/>
    </row>
    <row r="33" spans="1:13" s="14" customFormat="1" ht="15" customHeight="1">
      <c r="A33" s="22" t="s">
        <v>15</v>
      </c>
      <c r="B33" s="22"/>
      <c r="C33" s="22"/>
      <c r="D33" s="134" t="s">
        <v>9</v>
      </c>
      <c r="E33" s="134"/>
      <c r="F33" s="22">
        <v>22</v>
      </c>
      <c r="G33" s="22">
        <v>32</v>
      </c>
      <c r="H33" s="22">
        <v>39</v>
      </c>
      <c r="I33" s="102">
        <v>1.21</v>
      </c>
      <c r="J33" s="22">
        <v>39</v>
      </c>
      <c r="K33" s="22">
        <v>31</v>
      </c>
      <c r="L33" s="122">
        <f t="shared" si="1"/>
        <v>100</v>
      </c>
      <c r="M33" s="122">
        <f t="shared" si="2"/>
        <v>79.487179487179489</v>
      </c>
    </row>
    <row r="34" spans="1:13" s="14" customFormat="1" ht="15" customHeight="1">
      <c r="A34" s="22" t="s">
        <v>16</v>
      </c>
      <c r="B34" s="22"/>
      <c r="C34" s="22"/>
      <c r="D34" s="134" t="s">
        <v>63</v>
      </c>
      <c r="E34" s="134"/>
      <c r="F34" s="22">
        <v>23</v>
      </c>
      <c r="G34" s="22">
        <v>9</v>
      </c>
      <c r="H34" s="22">
        <v>9</v>
      </c>
      <c r="I34" s="102">
        <f t="shared" si="0"/>
        <v>0.28125</v>
      </c>
      <c r="J34" s="22">
        <v>10</v>
      </c>
      <c r="K34" s="22">
        <v>8</v>
      </c>
      <c r="L34" s="122">
        <f t="shared" si="1"/>
        <v>111.11111111111111</v>
      </c>
      <c r="M34" s="122">
        <f t="shared" si="2"/>
        <v>80</v>
      </c>
    </row>
    <row r="35" spans="1:13" s="14" customFormat="1" ht="32.25" customHeight="1">
      <c r="A35" s="22" t="s">
        <v>17</v>
      </c>
      <c r="B35" s="22"/>
      <c r="C35" s="22"/>
      <c r="D35" s="134" t="s">
        <v>64</v>
      </c>
      <c r="E35" s="134"/>
      <c r="F35" s="22">
        <v>24</v>
      </c>
      <c r="G35" s="22">
        <v>23</v>
      </c>
      <c r="H35" s="22">
        <v>30</v>
      </c>
      <c r="I35" s="102">
        <f t="shared" si="0"/>
        <v>3.3333333333333335</v>
      </c>
      <c r="J35" s="22">
        <v>30</v>
      </c>
      <c r="K35" s="22">
        <v>23</v>
      </c>
      <c r="L35" s="122">
        <f t="shared" si="1"/>
        <v>100</v>
      </c>
      <c r="M35" s="122">
        <f t="shared" si="2"/>
        <v>76.666666666666671</v>
      </c>
    </row>
    <row r="36" spans="1:13" s="14" customFormat="1" ht="15" customHeight="1">
      <c r="A36" s="134"/>
      <c r="B36" s="22">
        <v>1</v>
      </c>
      <c r="C36" s="22"/>
      <c r="D36" s="134" t="s">
        <v>41</v>
      </c>
      <c r="E36" s="134"/>
      <c r="F36" s="22">
        <v>25</v>
      </c>
      <c r="G36" s="22">
        <v>1</v>
      </c>
      <c r="H36" s="22">
        <v>1</v>
      </c>
      <c r="I36" s="102">
        <f t="shared" si="0"/>
        <v>4.3478260869565216E-2</v>
      </c>
      <c r="J36" s="22">
        <v>1</v>
      </c>
      <c r="K36" s="22">
        <v>1</v>
      </c>
      <c r="L36" s="122">
        <f t="shared" si="1"/>
        <v>100</v>
      </c>
      <c r="M36" s="122">
        <f t="shared" si="2"/>
        <v>100</v>
      </c>
    </row>
    <row r="37" spans="1:13" s="14" customFormat="1" ht="31.5" customHeight="1">
      <c r="A37" s="134"/>
      <c r="B37" s="22">
        <v>2</v>
      </c>
      <c r="C37" s="22"/>
      <c r="D37" s="134" t="s">
        <v>168</v>
      </c>
      <c r="E37" s="134"/>
      <c r="F37" s="22">
        <v>26</v>
      </c>
      <c r="G37" s="22"/>
      <c r="H37" s="22"/>
      <c r="I37" s="102"/>
      <c r="J37" s="22"/>
      <c r="K37" s="22"/>
      <c r="L37" s="122"/>
      <c r="M37" s="122"/>
    </row>
    <row r="38" spans="1:13" s="14" customFormat="1" ht="15" customHeight="1">
      <c r="A38" s="134"/>
      <c r="B38" s="22">
        <v>3</v>
      </c>
      <c r="C38" s="22"/>
      <c r="D38" s="134" t="s">
        <v>169</v>
      </c>
      <c r="E38" s="134"/>
      <c r="F38" s="22">
        <v>27</v>
      </c>
      <c r="G38" s="22"/>
      <c r="H38" s="22"/>
      <c r="I38" s="102"/>
      <c r="J38" s="22"/>
      <c r="K38" s="22"/>
      <c r="L38" s="122"/>
      <c r="M38" s="122"/>
    </row>
    <row r="39" spans="1:13" s="14" customFormat="1" ht="93.75" customHeight="1">
      <c r="A39" s="134"/>
      <c r="B39" s="22">
        <v>4</v>
      </c>
      <c r="C39" s="22"/>
      <c r="D39" s="134" t="s">
        <v>170</v>
      </c>
      <c r="E39" s="134"/>
      <c r="F39" s="22">
        <v>28</v>
      </c>
      <c r="G39" s="22"/>
      <c r="H39" s="22"/>
      <c r="I39" s="102"/>
      <c r="J39" s="22"/>
      <c r="K39" s="22"/>
      <c r="L39" s="122"/>
      <c r="M39" s="122"/>
    </row>
    <row r="40" spans="1:13" s="14" customFormat="1" ht="15" customHeight="1">
      <c r="A40" s="134"/>
      <c r="B40" s="22">
        <v>5</v>
      </c>
      <c r="C40" s="22"/>
      <c r="D40" s="134" t="s">
        <v>42</v>
      </c>
      <c r="E40" s="134"/>
      <c r="F40" s="22">
        <v>29</v>
      </c>
      <c r="G40" s="22"/>
      <c r="H40" s="22"/>
      <c r="I40" s="102"/>
      <c r="J40" s="22"/>
      <c r="K40" s="22"/>
      <c r="L40" s="122"/>
      <c r="M40" s="122"/>
    </row>
    <row r="41" spans="1:13" s="14" customFormat="1" ht="31.5" customHeight="1">
      <c r="A41" s="134"/>
      <c r="B41" s="22">
        <v>6</v>
      </c>
      <c r="C41" s="22"/>
      <c r="D41" s="134" t="s">
        <v>171</v>
      </c>
      <c r="E41" s="134"/>
      <c r="F41" s="22">
        <v>30</v>
      </c>
      <c r="G41" s="22">
        <f>G35-G36</f>
        <v>22</v>
      </c>
      <c r="H41" s="22">
        <v>29</v>
      </c>
      <c r="I41" s="102"/>
      <c r="J41" s="22">
        <v>29</v>
      </c>
      <c r="K41" s="22">
        <v>22</v>
      </c>
      <c r="L41" s="122"/>
      <c r="M41" s="122">
        <f t="shared" si="2"/>
        <v>75.862068965517238</v>
      </c>
    </row>
    <row r="42" spans="1:13" s="14" customFormat="1" ht="65.25" customHeight="1">
      <c r="A42" s="134"/>
      <c r="B42" s="22">
        <v>7</v>
      </c>
      <c r="C42" s="22"/>
      <c r="D42" s="134" t="s">
        <v>172</v>
      </c>
      <c r="E42" s="134"/>
      <c r="F42" s="22">
        <v>31</v>
      </c>
      <c r="G42" s="22"/>
      <c r="H42" s="22"/>
      <c r="I42" s="102"/>
      <c r="J42" s="22"/>
      <c r="K42" s="22"/>
      <c r="L42" s="122"/>
      <c r="M42" s="122"/>
    </row>
    <row r="43" spans="1:13" s="14" customFormat="1" ht="85.5" customHeight="1">
      <c r="A43" s="134"/>
      <c r="B43" s="22">
        <v>8</v>
      </c>
      <c r="C43" s="22"/>
      <c r="D43" s="134" t="s">
        <v>173</v>
      </c>
      <c r="E43" s="134"/>
      <c r="F43" s="22">
        <v>32</v>
      </c>
      <c r="G43" s="22"/>
      <c r="H43" s="22"/>
      <c r="I43" s="102"/>
      <c r="J43" s="22"/>
      <c r="K43" s="22"/>
      <c r="L43" s="122"/>
      <c r="M43" s="122"/>
    </row>
    <row r="44" spans="1:13" s="14" customFormat="1" ht="15" customHeight="1">
      <c r="A44" s="134"/>
      <c r="B44" s="22"/>
      <c r="C44" s="22" t="s">
        <v>23</v>
      </c>
      <c r="D44" s="134" t="s">
        <v>174</v>
      </c>
      <c r="E44" s="134"/>
      <c r="F44" s="22">
        <v>33</v>
      </c>
      <c r="G44" s="22"/>
      <c r="H44" s="22"/>
      <c r="I44" s="102"/>
      <c r="J44" s="22"/>
      <c r="K44" s="22"/>
      <c r="L44" s="122"/>
      <c r="M44" s="122"/>
    </row>
    <row r="45" spans="1:13" s="14" customFormat="1" ht="15" customHeight="1">
      <c r="A45" s="134"/>
      <c r="B45" s="22"/>
      <c r="C45" s="22" t="s">
        <v>24</v>
      </c>
      <c r="D45" s="134" t="s">
        <v>175</v>
      </c>
      <c r="E45" s="134"/>
      <c r="F45" s="22" t="s">
        <v>118</v>
      </c>
      <c r="G45" s="22">
        <v>11</v>
      </c>
      <c r="H45" s="22">
        <v>15</v>
      </c>
      <c r="I45" s="102">
        <v>1.36</v>
      </c>
      <c r="J45" s="22">
        <v>15</v>
      </c>
      <c r="K45" s="22">
        <v>11</v>
      </c>
      <c r="L45" s="122"/>
      <c r="M45" s="122">
        <f t="shared" si="2"/>
        <v>73.333333333333329</v>
      </c>
    </row>
    <row r="46" spans="1:13" s="14" customFormat="1" ht="15" customHeight="1">
      <c r="A46" s="134"/>
      <c r="B46" s="22"/>
      <c r="C46" s="22" t="s">
        <v>26</v>
      </c>
      <c r="D46" s="134" t="s">
        <v>176</v>
      </c>
      <c r="E46" s="134"/>
      <c r="F46" s="22">
        <v>34</v>
      </c>
      <c r="G46" s="22"/>
      <c r="H46" s="22"/>
      <c r="I46" s="102"/>
      <c r="J46" s="22"/>
      <c r="K46" s="22"/>
      <c r="L46" s="122"/>
      <c r="M46" s="122"/>
    </row>
    <row r="47" spans="1:13" s="14" customFormat="1" ht="48" customHeight="1">
      <c r="A47" s="134"/>
      <c r="B47" s="22">
        <v>9</v>
      </c>
      <c r="C47" s="22"/>
      <c r="D47" s="134" t="s">
        <v>177</v>
      </c>
      <c r="E47" s="134"/>
      <c r="F47" s="22">
        <v>35</v>
      </c>
      <c r="G47" s="22">
        <v>11</v>
      </c>
      <c r="H47" s="22">
        <v>14</v>
      </c>
      <c r="I47" s="102">
        <v>1.27</v>
      </c>
      <c r="J47" s="22">
        <v>14</v>
      </c>
      <c r="K47" s="22">
        <v>11</v>
      </c>
      <c r="L47" s="122">
        <f t="shared" si="1"/>
        <v>100</v>
      </c>
      <c r="M47" s="122">
        <f t="shared" si="2"/>
        <v>78.571428571428569</v>
      </c>
    </row>
    <row r="48" spans="1:13" s="14" customFormat="1" ht="15" customHeight="1">
      <c r="A48" s="22" t="s">
        <v>18</v>
      </c>
      <c r="B48" s="22"/>
      <c r="C48" s="22"/>
      <c r="D48" s="134" t="s">
        <v>10</v>
      </c>
      <c r="E48" s="134"/>
      <c r="F48" s="22">
        <v>36</v>
      </c>
      <c r="G48" s="22"/>
      <c r="H48" s="22"/>
      <c r="I48" s="102"/>
      <c r="J48" s="22"/>
      <c r="K48" s="22"/>
      <c r="L48" s="122"/>
      <c r="M48" s="122"/>
    </row>
    <row r="49" spans="1:13" s="14" customFormat="1" ht="15" customHeight="1">
      <c r="A49" s="22" t="s">
        <v>19</v>
      </c>
      <c r="B49" s="22"/>
      <c r="C49" s="22"/>
      <c r="D49" s="134" t="s">
        <v>178</v>
      </c>
      <c r="E49" s="134"/>
      <c r="F49" s="22">
        <v>37</v>
      </c>
      <c r="G49" s="22"/>
      <c r="H49" s="22"/>
      <c r="I49" s="102"/>
      <c r="J49" s="22"/>
      <c r="K49" s="22"/>
      <c r="L49" s="122"/>
      <c r="M49" s="122"/>
    </row>
    <row r="50" spans="1:13" s="14" customFormat="1" ht="15" customHeight="1">
      <c r="A50" s="134"/>
      <c r="B50" s="134"/>
      <c r="C50" s="22" t="s">
        <v>23</v>
      </c>
      <c r="D50" s="134" t="s">
        <v>179</v>
      </c>
      <c r="E50" s="134"/>
      <c r="F50" s="22">
        <v>38</v>
      </c>
      <c r="G50" s="22"/>
      <c r="H50" s="22"/>
      <c r="I50" s="102"/>
      <c r="J50" s="22"/>
      <c r="K50" s="22"/>
      <c r="L50" s="122"/>
      <c r="M50" s="122"/>
    </row>
    <row r="51" spans="1:13" s="14" customFormat="1" ht="15" customHeight="1">
      <c r="A51" s="134"/>
      <c r="B51" s="134"/>
      <c r="C51" s="22" t="s">
        <v>24</v>
      </c>
      <c r="D51" s="134" t="s">
        <v>70</v>
      </c>
      <c r="E51" s="134"/>
      <c r="F51" s="22">
        <v>39</v>
      </c>
      <c r="G51" s="22"/>
      <c r="H51" s="22"/>
      <c r="I51" s="102"/>
      <c r="J51" s="22"/>
      <c r="K51" s="22"/>
      <c r="L51" s="122"/>
      <c r="M51" s="122"/>
    </row>
    <row r="52" spans="1:13" s="14" customFormat="1" ht="15" customHeight="1">
      <c r="A52" s="134"/>
      <c r="B52" s="134"/>
      <c r="C52" s="22" t="s">
        <v>26</v>
      </c>
      <c r="D52" s="134" t="s">
        <v>180</v>
      </c>
      <c r="E52" s="134"/>
      <c r="F52" s="22">
        <v>40</v>
      </c>
      <c r="G52" s="22"/>
      <c r="H52" s="22"/>
      <c r="I52" s="102"/>
      <c r="J52" s="22"/>
      <c r="K52" s="22"/>
      <c r="L52" s="122"/>
      <c r="M52" s="122"/>
    </row>
    <row r="53" spans="1:13" s="14" customFormat="1" ht="15" customHeight="1">
      <c r="A53" s="134"/>
      <c r="B53" s="134"/>
      <c r="C53" s="22" t="s">
        <v>27</v>
      </c>
      <c r="D53" s="134" t="s">
        <v>181</v>
      </c>
      <c r="E53" s="134"/>
      <c r="F53" s="22">
        <v>41</v>
      </c>
      <c r="G53" s="22"/>
      <c r="H53" s="22"/>
      <c r="I53" s="102"/>
      <c r="J53" s="22"/>
      <c r="K53" s="22"/>
      <c r="L53" s="122"/>
      <c r="M53" s="122"/>
    </row>
    <row r="54" spans="1:13" s="14" customFormat="1" ht="15" customHeight="1">
      <c r="A54" s="134"/>
      <c r="B54" s="134"/>
      <c r="C54" s="22" t="s">
        <v>28</v>
      </c>
      <c r="D54" s="134" t="s">
        <v>38</v>
      </c>
      <c r="E54" s="134"/>
      <c r="F54" s="22">
        <v>42</v>
      </c>
      <c r="G54" s="22"/>
      <c r="H54" s="22"/>
      <c r="I54" s="102"/>
      <c r="J54" s="22"/>
      <c r="K54" s="22"/>
      <c r="L54" s="122"/>
      <c r="M54" s="122"/>
    </row>
    <row r="55" spans="1:13" s="14" customFormat="1" ht="15" customHeight="1">
      <c r="A55" s="22" t="s">
        <v>20</v>
      </c>
      <c r="B55" s="22"/>
      <c r="C55" s="22"/>
      <c r="D55" s="134" t="s">
        <v>182</v>
      </c>
      <c r="E55" s="134"/>
      <c r="F55" s="22">
        <v>43</v>
      </c>
      <c r="G55" s="22"/>
      <c r="H55" s="22"/>
      <c r="I55" s="102"/>
      <c r="J55" s="22"/>
      <c r="K55" s="22"/>
      <c r="L55" s="122"/>
      <c r="M55" s="122"/>
    </row>
    <row r="56" spans="1:13" s="14" customFormat="1" ht="15" customHeight="1">
      <c r="A56" s="134"/>
      <c r="B56" s="22">
        <v>1</v>
      </c>
      <c r="C56" s="22"/>
      <c r="D56" s="134" t="s">
        <v>183</v>
      </c>
      <c r="E56" s="134"/>
      <c r="F56" s="22">
        <v>44</v>
      </c>
      <c r="G56" s="22"/>
      <c r="H56" s="22"/>
      <c r="I56" s="102"/>
      <c r="J56" s="22"/>
      <c r="K56" s="22"/>
      <c r="L56" s="122"/>
      <c r="M56" s="122"/>
    </row>
    <row r="57" spans="1:13" s="14" customFormat="1" ht="35.25" customHeight="1">
      <c r="A57" s="134"/>
      <c r="B57" s="22"/>
      <c r="C57" s="22"/>
      <c r="D57" s="22"/>
      <c r="E57" s="22" t="s">
        <v>184</v>
      </c>
      <c r="F57" s="22">
        <v>45</v>
      </c>
      <c r="G57" s="22"/>
      <c r="H57" s="22"/>
      <c r="I57" s="102"/>
      <c r="J57" s="22"/>
      <c r="K57" s="22"/>
      <c r="L57" s="122"/>
      <c r="M57" s="122"/>
    </row>
    <row r="58" spans="1:13" s="14" customFormat="1" ht="15" customHeight="1">
      <c r="A58" s="22" t="s">
        <v>21</v>
      </c>
      <c r="B58" s="22"/>
      <c r="C58" s="22"/>
      <c r="D58" s="134" t="s">
        <v>185</v>
      </c>
      <c r="E58" s="134"/>
      <c r="F58" s="22">
        <v>46</v>
      </c>
      <c r="G58" s="22"/>
      <c r="H58" s="22"/>
      <c r="I58" s="102"/>
      <c r="J58" s="22"/>
      <c r="K58" s="22"/>
      <c r="L58" s="122"/>
      <c r="M58" s="122"/>
    </row>
    <row r="59" spans="1:13" s="14" customFormat="1" ht="15" customHeight="1">
      <c r="A59" s="22" t="s">
        <v>43</v>
      </c>
      <c r="B59" s="22"/>
      <c r="C59" s="22"/>
      <c r="D59" s="134" t="s">
        <v>11</v>
      </c>
      <c r="E59" s="134"/>
      <c r="F59" s="22">
        <v>47</v>
      </c>
      <c r="G59" s="22"/>
      <c r="H59" s="22"/>
      <c r="I59" s="102"/>
      <c r="J59" s="22"/>
      <c r="K59" s="22"/>
      <c r="L59" s="122"/>
      <c r="M59" s="122"/>
    </row>
    <row r="60" spans="1:13" s="14" customFormat="1" ht="15" customHeight="1">
      <c r="A60" s="134"/>
      <c r="B60" s="22">
        <v>1</v>
      </c>
      <c r="C60" s="22"/>
      <c r="D60" s="134" t="s">
        <v>60</v>
      </c>
      <c r="E60" s="134"/>
      <c r="F60" s="22">
        <v>48</v>
      </c>
      <c r="G60" s="22">
        <v>6</v>
      </c>
      <c r="H60" s="22">
        <v>7</v>
      </c>
      <c r="I60" s="102">
        <v>1.1599999999999999</v>
      </c>
      <c r="J60" s="22">
        <v>6</v>
      </c>
      <c r="K60" s="22">
        <v>6</v>
      </c>
      <c r="L60" s="122">
        <f t="shared" si="1"/>
        <v>85.714285714285708</v>
      </c>
      <c r="M60" s="122">
        <f t="shared" si="2"/>
        <v>100</v>
      </c>
    </row>
    <row r="61" spans="1:13" s="14" customFormat="1" ht="15" customHeight="1">
      <c r="A61" s="134"/>
      <c r="B61" s="22">
        <v>2</v>
      </c>
      <c r="C61" s="22"/>
      <c r="D61" s="134" t="s">
        <v>186</v>
      </c>
      <c r="E61" s="134"/>
      <c r="F61" s="22">
        <v>49</v>
      </c>
      <c r="G61" s="22">
        <v>6</v>
      </c>
      <c r="H61" s="22">
        <v>6</v>
      </c>
      <c r="I61" s="102">
        <f t="shared" si="0"/>
        <v>1</v>
      </c>
      <c r="J61" s="22">
        <v>6</v>
      </c>
      <c r="K61" s="22">
        <v>6</v>
      </c>
      <c r="L61" s="122">
        <f t="shared" si="1"/>
        <v>100</v>
      </c>
      <c r="M61" s="122">
        <f t="shared" si="2"/>
        <v>100</v>
      </c>
    </row>
    <row r="62" spans="1:13" s="14" customFormat="1" ht="47.25" customHeight="1">
      <c r="A62" s="134"/>
      <c r="B62" s="22">
        <v>3</v>
      </c>
      <c r="C62" s="22"/>
      <c r="D62" s="134" t="s">
        <v>187</v>
      </c>
      <c r="E62" s="134"/>
      <c r="F62" s="22">
        <v>50</v>
      </c>
      <c r="G62" s="25">
        <v>2014</v>
      </c>
      <c r="H62" s="22">
        <v>3240</v>
      </c>
      <c r="I62" s="102"/>
      <c r="J62" s="22">
        <v>4270</v>
      </c>
      <c r="K62" s="22">
        <v>3700</v>
      </c>
      <c r="L62" s="122">
        <f t="shared" si="1"/>
        <v>131.79012345679013</v>
      </c>
      <c r="M62" s="122">
        <f t="shared" si="2"/>
        <v>86.651053864168617</v>
      </c>
    </row>
    <row r="63" spans="1:13" s="14" customFormat="1" ht="66.75" customHeight="1">
      <c r="A63" s="134"/>
      <c r="B63" s="22">
        <v>4</v>
      </c>
      <c r="C63" s="22"/>
      <c r="D63" s="134" t="s">
        <v>188</v>
      </c>
      <c r="E63" s="134"/>
      <c r="F63" s="22">
        <v>51</v>
      </c>
      <c r="G63" s="22">
        <v>2306</v>
      </c>
      <c r="H63" s="22">
        <v>3280</v>
      </c>
      <c r="I63" s="102"/>
      <c r="J63" s="22"/>
      <c r="K63" s="22"/>
      <c r="L63" s="122"/>
      <c r="M63" s="122"/>
    </row>
    <row r="64" spans="1:13" s="14" customFormat="1" ht="33.75" customHeight="1">
      <c r="A64" s="134"/>
      <c r="B64" s="22">
        <v>5</v>
      </c>
      <c r="C64" s="22"/>
      <c r="D64" s="134" t="s">
        <v>189</v>
      </c>
      <c r="E64" s="134"/>
      <c r="F64" s="22">
        <v>52</v>
      </c>
      <c r="G64" s="22"/>
      <c r="H64" s="22"/>
      <c r="I64" s="102"/>
      <c r="J64" s="22"/>
      <c r="K64" s="22"/>
      <c r="L64" s="122"/>
      <c r="M64" s="122"/>
    </row>
    <row r="65" spans="1:13" s="14" customFormat="1" ht="45.75" customHeight="1">
      <c r="A65" s="134"/>
      <c r="B65" s="22">
        <v>6</v>
      </c>
      <c r="C65" s="22"/>
      <c r="D65" s="134" t="s">
        <v>190</v>
      </c>
      <c r="E65" s="134"/>
      <c r="F65" s="22">
        <v>53</v>
      </c>
      <c r="G65" s="22"/>
      <c r="H65" s="22"/>
      <c r="I65" s="102"/>
      <c r="J65" s="22"/>
      <c r="K65" s="22"/>
      <c r="L65" s="122"/>
      <c r="M65" s="122"/>
    </row>
    <row r="66" spans="1:13" s="14" customFormat="1" ht="45.75" customHeight="1">
      <c r="A66" s="134"/>
      <c r="B66" s="22">
        <v>7</v>
      </c>
      <c r="C66" s="22"/>
      <c r="D66" s="134" t="s">
        <v>191</v>
      </c>
      <c r="E66" s="134"/>
      <c r="F66" s="22">
        <v>54</v>
      </c>
      <c r="G66" s="22">
        <v>79</v>
      </c>
      <c r="H66" s="22">
        <v>93</v>
      </c>
      <c r="I66" s="102"/>
      <c r="J66" s="22">
        <v>94</v>
      </c>
      <c r="K66" s="22">
        <v>95</v>
      </c>
      <c r="L66" s="122">
        <f t="shared" si="1"/>
        <v>101.0752688172043</v>
      </c>
      <c r="M66" s="122">
        <f t="shared" si="2"/>
        <v>101.06382978723406</v>
      </c>
    </row>
    <row r="67" spans="1:13" s="14" customFormat="1" ht="30.75" customHeight="1">
      <c r="A67" s="134"/>
      <c r="B67" s="22">
        <v>8</v>
      </c>
      <c r="C67" s="22"/>
      <c r="D67" s="134" t="s">
        <v>192</v>
      </c>
      <c r="E67" s="134"/>
      <c r="F67" s="22">
        <v>55</v>
      </c>
      <c r="G67" s="22"/>
      <c r="H67" s="22"/>
      <c r="I67" s="102"/>
      <c r="J67" s="22"/>
      <c r="K67" s="22"/>
      <c r="L67" s="122"/>
      <c r="M67" s="122"/>
    </row>
    <row r="68" spans="1:13" s="14" customFormat="1" ht="15" customHeight="1">
      <c r="A68" s="134"/>
      <c r="B68" s="22">
        <v>9</v>
      </c>
      <c r="C68" s="22"/>
      <c r="D68" s="134" t="s">
        <v>193</v>
      </c>
      <c r="E68" s="134"/>
      <c r="F68" s="22">
        <v>56</v>
      </c>
      <c r="G68" s="22"/>
      <c r="H68" s="22"/>
      <c r="I68" s="102"/>
      <c r="J68" s="22"/>
      <c r="K68" s="22"/>
      <c r="L68" s="122"/>
      <c r="M68" s="122"/>
    </row>
    <row r="69" spans="1:13" s="14" customFormat="1" ht="15" customHeight="1">
      <c r="A69" s="134"/>
      <c r="B69" s="22">
        <v>10</v>
      </c>
      <c r="C69" s="22"/>
      <c r="D69" s="134" t="s">
        <v>194</v>
      </c>
      <c r="E69" s="134"/>
      <c r="F69" s="22">
        <v>57</v>
      </c>
      <c r="G69" s="22">
        <v>38</v>
      </c>
      <c r="H69" s="22">
        <v>38</v>
      </c>
      <c r="I69" s="102"/>
      <c r="J69" s="22">
        <v>39</v>
      </c>
      <c r="K69" s="22">
        <v>39</v>
      </c>
      <c r="L69" s="122">
        <f t="shared" si="1"/>
        <v>102.63157894736842</v>
      </c>
      <c r="M69" s="122">
        <f t="shared" si="2"/>
        <v>100</v>
      </c>
    </row>
    <row r="70" spans="1:13" ht="17.25" customHeight="1">
      <c r="A70" s="135" t="s">
        <v>195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</row>
    <row r="71" spans="1:13" ht="17.25" customHeight="1">
      <c r="A71" s="136" t="s">
        <v>196</v>
      </c>
      <c r="B71" s="136"/>
      <c r="C71" s="136"/>
      <c r="D71" s="136"/>
      <c r="E71" s="136"/>
      <c r="F71" s="136"/>
      <c r="G71" s="136"/>
    </row>
    <row r="72" spans="1:13" ht="17.25" customHeight="1">
      <c r="A72" s="23"/>
      <c r="B72" s="23"/>
      <c r="C72" s="23"/>
      <c r="D72" s="23"/>
      <c r="E72" s="23"/>
      <c r="F72" s="23"/>
      <c r="G72" s="23"/>
    </row>
    <row r="73" spans="1:13">
      <c r="D73" s="120"/>
      <c r="E73" s="117"/>
    </row>
    <row r="74" spans="1:13" ht="16.5" customHeight="1">
      <c r="D74" s="120"/>
      <c r="E74" s="123" t="s">
        <v>307</v>
      </c>
      <c r="H74" s="132" t="s">
        <v>198</v>
      </c>
      <c r="I74" s="132"/>
      <c r="J74" s="132"/>
      <c r="K74" s="132"/>
      <c r="L74" s="24"/>
      <c r="M74" s="24"/>
    </row>
    <row r="75" spans="1:13" ht="13.5" customHeight="1">
      <c r="D75" s="120"/>
      <c r="E75" s="120"/>
      <c r="H75" s="132"/>
      <c r="I75" s="132"/>
      <c r="J75" s="132"/>
      <c r="K75" s="132"/>
    </row>
    <row r="76" spans="1:13">
      <c r="D76" s="120"/>
      <c r="E76" s="120"/>
      <c r="H76" s="129"/>
      <c r="I76" s="129"/>
      <c r="J76" s="129"/>
      <c r="K76" s="129"/>
    </row>
    <row r="77" spans="1:13">
      <c r="D77" s="120"/>
      <c r="E77" s="120"/>
    </row>
  </sheetData>
  <mergeCells count="73">
    <mergeCell ref="A70:M70"/>
    <mergeCell ref="A71:G71"/>
    <mergeCell ref="A8:M8"/>
    <mergeCell ref="A9:C10"/>
    <mergeCell ref="D9:E10"/>
    <mergeCell ref="F9:F10"/>
    <mergeCell ref="G9:G10"/>
    <mergeCell ref="H9:H10"/>
    <mergeCell ref="I9:I10"/>
    <mergeCell ref="J9:J10"/>
    <mergeCell ref="K9:K10"/>
    <mergeCell ref="L9:M9"/>
    <mergeCell ref="B11:C11"/>
    <mergeCell ref="D11:E11"/>
    <mergeCell ref="D12:E12"/>
    <mergeCell ref="A13:A17"/>
    <mergeCell ref="D13:E13"/>
    <mergeCell ref="D16:E16"/>
    <mergeCell ref="D17:E17"/>
    <mergeCell ref="D18:E18"/>
    <mergeCell ref="A19:A32"/>
    <mergeCell ref="D19:E19"/>
    <mergeCell ref="B20:B30"/>
    <mergeCell ref="D20:E20"/>
    <mergeCell ref="D21:E21"/>
    <mergeCell ref="C22:C29"/>
    <mergeCell ref="D22:E22"/>
    <mergeCell ref="D30:E30"/>
    <mergeCell ref="D31:E31"/>
    <mergeCell ref="D32:E32"/>
    <mergeCell ref="D33:E33"/>
    <mergeCell ref="D34:E34"/>
    <mergeCell ref="D35:E35"/>
    <mergeCell ref="A36:A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A50:A54"/>
    <mergeCell ref="B50:B54"/>
    <mergeCell ref="D50:E50"/>
    <mergeCell ref="D51:E51"/>
    <mergeCell ref="D52:E52"/>
    <mergeCell ref="D53:E53"/>
    <mergeCell ref="D54:E54"/>
    <mergeCell ref="D59:E59"/>
    <mergeCell ref="A60:A69"/>
    <mergeCell ref="D60:E60"/>
    <mergeCell ref="D61:E61"/>
    <mergeCell ref="D62:E62"/>
    <mergeCell ref="H74:K75"/>
    <mergeCell ref="A6:M6"/>
    <mergeCell ref="D64:E64"/>
    <mergeCell ref="D65:E65"/>
    <mergeCell ref="D66:E66"/>
    <mergeCell ref="D67:E67"/>
    <mergeCell ref="D68:E68"/>
    <mergeCell ref="D63:E63"/>
    <mergeCell ref="D47:E47"/>
    <mergeCell ref="D48:E48"/>
    <mergeCell ref="D49:E49"/>
    <mergeCell ref="D69:E69"/>
    <mergeCell ref="D55:E55"/>
    <mergeCell ref="A56:A57"/>
    <mergeCell ref="D56:E56"/>
    <mergeCell ref="D58:E5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0"/>
  <sheetViews>
    <sheetView tabSelected="1" zoomScale="115" zoomScaleNormal="115" workbookViewId="0">
      <pane ySplit="1" topLeftCell="A158" activePane="bottomLeft" state="frozen"/>
      <selection pane="bottomLeft" activeCell="K99" sqref="K99"/>
    </sheetView>
  </sheetViews>
  <sheetFormatPr defaultRowHeight="12.75"/>
  <cols>
    <col min="1" max="1" width="2.5703125" customWidth="1"/>
    <col min="2" max="2" width="3" customWidth="1"/>
    <col min="3" max="3" width="4.140625" customWidth="1"/>
    <col min="5" max="5" width="31.42578125" customWidth="1"/>
    <col min="6" max="6" width="5.140625" style="15" customWidth="1"/>
    <col min="7" max="7" width="7.140625" customWidth="1"/>
    <col min="8" max="8" width="9.28515625" customWidth="1"/>
    <col min="10" max="10" width="10.140625" customWidth="1"/>
    <col min="12" max="12" width="7.140625" customWidth="1"/>
    <col min="13" max="13" width="5.7109375" customWidth="1"/>
    <col min="14" max="14" width="6.42578125" customWidth="1"/>
    <col min="15" max="15" width="6.85546875" customWidth="1"/>
    <col min="16" max="16" width="6.7109375" customWidth="1"/>
  </cols>
  <sheetData>
    <row r="1" spans="1:19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O1" t="s">
        <v>150</v>
      </c>
    </row>
    <row r="2" spans="1:19" ht="15.75">
      <c r="A2" s="103" t="s">
        <v>149</v>
      </c>
      <c r="B2" s="104"/>
      <c r="C2" s="105"/>
      <c r="D2" s="104"/>
      <c r="E2" s="106"/>
      <c r="F2" s="107"/>
      <c r="G2" s="7"/>
      <c r="H2" s="7"/>
      <c r="I2" s="9"/>
      <c r="J2" s="6"/>
      <c r="K2" s="5"/>
    </row>
    <row r="3" spans="1:19" ht="15.75">
      <c r="A3" s="103" t="s">
        <v>323</v>
      </c>
      <c r="B3" s="104"/>
      <c r="C3" s="105"/>
      <c r="D3" s="104"/>
      <c r="E3" s="106"/>
      <c r="F3" s="107"/>
      <c r="G3" s="7"/>
      <c r="H3" s="7"/>
      <c r="I3" s="1"/>
      <c r="J3" s="6"/>
      <c r="K3" s="5"/>
    </row>
    <row r="4" spans="1:19" ht="15.75">
      <c r="A4" s="103" t="s">
        <v>324</v>
      </c>
      <c r="B4" s="104"/>
      <c r="C4" s="105"/>
      <c r="D4" s="104"/>
      <c r="E4" s="106"/>
      <c r="F4" s="107"/>
      <c r="G4" s="7"/>
      <c r="H4" s="7"/>
      <c r="I4" s="1"/>
      <c r="J4" s="6"/>
      <c r="K4" s="5"/>
    </row>
    <row r="5" spans="1:19" ht="15.75">
      <c r="A5" s="103" t="s">
        <v>322</v>
      </c>
      <c r="B5" s="104"/>
      <c r="C5" s="105"/>
      <c r="D5" s="104"/>
      <c r="E5" s="106"/>
      <c r="F5" s="107"/>
      <c r="G5" s="7"/>
      <c r="H5" s="7"/>
      <c r="I5" s="1"/>
      <c r="J5" s="6"/>
      <c r="K5" s="5"/>
    </row>
    <row r="6" spans="1:19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9" ht="15.75">
      <c r="A7" s="145" t="s">
        <v>326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26"/>
      <c r="R7" s="26"/>
      <c r="S7" s="26"/>
    </row>
    <row r="8" spans="1:19" ht="15.75">
      <c r="A8" s="137" t="s">
        <v>151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</row>
    <row r="9" spans="1:19">
      <c r="A9" s="141"/>
      <c r="B9" s="141"/>
      <c r="C9" s="141"/>
      <c r="D9" s="141" t="s">
        <v>39</v>
      </c>
      <c r="E9" s="141"/>
      <c r="F9" s="146" t="s">
        <v>40</v>
      </c>
      <c r="G9" s="141" t="s">
        <v>317</v>
      </c>
      <c r="H9" s="141" t="s">
        <v>97</v>
      </c>
      <c r="I9" s="141"/>
      <c r="J9" s="141"/>
      <c r="K9" s="141" t="s">
        <v>98</v>
      </c>
      <c r="L9" s="141"/>
      <c r="M9" s="141"/>
      <c r="N9" s="141"/>
      <c r="O9" s="108" t="s">
        <v>5</v>
      </c>
      <c r="P9" s="108" t="s">
        <v>5</v>
      </c>
    </row>
    <row r="10" spans="1:19" ht="47.25" customHeight="1">
      <c r="A10" s="141"/>
      <c r="B10" s="141"/>
      <c r="C10" s="141"/>
      <c r="D10" s="141"/>
      <c r="E10" s="141"/>
      <c r="F10" s="146"/>
      <c r="G10" s="141"/>
      <c r="H10" s="141" t="s">
        <v>318</v>
      </c>
      <c r="I10" s="141"/>
      <c r="J10" s="142" t="s">
        <v>199</v>
      </c>
      <c r="K10" s="141" t="s">
        <v>122</v>
      </c>
      <c r="L10" s="141"/>
      <c r="M10" s="141"/>
      <c r="N10" s="141"/>
      <c r="O10" s="108" t="s">
        <v>200</v>
      </c>
      <c r="P10" s="108" t="s">
        <v>123</v>
      </c>
    </row>
    <row r="11" spans="1:19" ht="41.25" customHeight="1">
      <c r="A11" s="141"/>
      <c r="B11" s="141"/>
      <c r="C11" s="141"/>
      <c r="D11" s="141"/>
      <c r="E11" s="141"/>
      <c r="F11" s="146"/>
      <c r="G11" s="141"/>
      <c r="H11" s="108" t="s">
        <v>119</v>
      </c>
      <c r="I11" s="108" t="s">
        <v>313</v>
      </c>
      <c r="J11" s="144"/>
      <c r="K11" s="108" t="s">
        <v>2</v>
      </c>
      <c r="L11" s="108" t="s">
        <v>3</v>
      </c>
      <c r="M11" s="108" t="s">
        <v>4</v>
      </c>
      <c r="N11" s="108" t="s">
        <v>124</v>
      </c>
      <c r="O11" s="108"/>
      <c r="P11" s="108"/>
    </row>
    <row r="12" spans="1:19">
      <c r="A12" s="108">
        <v>0</v>
      </c>
      <c r="B12" s="141">
        <v>1</v>
      </c>
      <c r="C12" s="141"/>
      <c r="D12" s="141">
        <v>2</v>
      </c>
      <c r="E12" s="141"/>
      <c r="F12" s="109">
        <v>3</v>
      </c>
      <c r="G12" s="108" t="s">
        <v>125</v>
      </c>
      <c r="H12" s="108">
        <v>4</v>
      </c>
      <c r="I12" s="108" t="s">
        <v>120</v>
      </c>
      <c r="J12" s="108">
        <v>5</v>
      </c>
      <c r="K12" s="108" t="s">
        <v>126</v>
      </c>
      <c r="L12" s="108" t="s">
        <v>127</v>
      </c>
      <c r="M12" s="108" t="s">
        <v>128</v>
      </c>
      <c r="N12" s="108">
        <v>6</v>
      </c>
      <c r="O12" s="108">
        <v>7</v>
      </c>
      <c r="P12" s="108">
        <v>8</v>
      </c>
    </row>
    <row r="13" spans="1:19" ht="18" customHeight="1">
      <c r="A13" s="108" t="s">
        <v>22</v>
      </c>
      <c r="B13" s="110"/>
      <c r="C13" s="110"/>
      <c r="D13" s="147" t="s">
        <v>129</v>
      </c>
      <c r="E13" s="148"/>
      <c r="F13" s="109">
        <v>1</v>
      </c>
      <c r="G13" s="108">
        <f>G14+G34+G40</f>
        <v>468</v>
      </c>
      <c r="H13" s="108">
        <f t="shared" ref="H13:N13" si="0">H14+H34+H40</f>
        <v>0</v>
      </c>
      <c r="I13" s="108">
        <f t="shared" si="0"/>
        <v>476</v>
      </c>
      <c r="J13" s="108">
        <f t="shared" si="0"/>
        <v>484</v>
      </c>
      <c r="K13" s="108">
        <f t="shared" si="0"/>
        <v>134</v>
      </c>
      <c r="L13" s="108">
        <f t="shared" si="0"/>
        <v>285</v>
      </c>
      <c r="M13" s="108">
        <f t="shared" si="0"/>
        <v>423</v>
      </c>
      <c r="N13" s="108">
        <f t="shared" si="0"/>
        <v>557</v>
      </c>
      <c r="O13" s="108">
        <f>N13/J13</f>
        <v>1.1508264462809918</v>
      </c>
      <c r="P13" s="108">
        <f>J13/G13</f>
        <v>1.0341880341880343</v>
      </c>
    </row>
    <row r="14" spans="1:19" ht="30.75" customHeight="1">
      <c r="A14" s="141"/>
      <c r="B14" s="110">
        <v>1</v>
      </c>
      <c r="C14" s="110"/>
      <c r="D14" s="138" t="s">
        <v>130</v>
      </c>
      <c r="E14" s="138"/>
      <c r="F14" s="109">
        <v>2</v>
      </c>
      <c r="G14" s="108">
        <f>G15+G20+G21+G24+G25+G26</f>
        <v>468</v>
      </c>
      <c r="H14" s="108">
        <f t="shared" ref="H14:I14" si="1">H15+H20+H21+H24+H25+H26</f>
        <v>0</v>
      </c>
      <c r="I14" s="108">
        <f t="shared" si="1"/>
        <v>476</v>
      </c>
      <c r="J14" s="108">
        <f t="shared" ref="J14" si="2">J15+J20+J21+J24+J25+J26</f>
        <v>484</v>
      </c>
      <c r="K14" s="108">
        <f t="shared" ref="K14" si="3">K15+K20+K21+K24+K25+K26</f>
        <v>134</v>
      </c>
      <c r="L14" s="108">
        <f t="shared" ref="L14" si="4">L15+L20+L21+L24+L25+L26</f>
        <v>285</v>
      </c>
      <c r="M14" s="108">
        <f t="shared" ref="M14" si="5">M15+M20+M21+M24+M25+M26</f>
        <v>423</v>
      </c>
      <c r="N14" s="108">
        <f t="shared" ref="N14" si="6">N15+N20+N21+N24+N25+N26</f>
        <v>557</v>
      </c>
      <c r="O14" s="108">
        <f t="shared" ref="O14:O75" si="7">N14/J14</f>
        <v>1.1508264462809918</v>
      </c>
      <c r="P14" s="108">
        <f t="shared" ref="P14:P75" si="8">J14/G14</f>
        <v>1.0341880341880343</v>
      </c>
    </row>
    <row r="15" spans="1:19" ht="15.75" customHeight="1">
      <c r="A15" s="141"/>
      <c r="B15" s="138"/>
      <c r="C15" s="110" t="s">
        <v>23</v>
      </c>
      <c r="D15" s="138" t="s">
        <v>201</v>
      </c>
      <c r="E15" s="138"/>
      <c r="F15" s="109">
        <v>3</v>
      </c>
      <c r="G15" s="108">
        <f>G16+G17+G18+G21+G19</f>
        <v>459</v>
      </c>
      <c r="H15" s="108">
        <f t="shared" ref="H15:N15" si="9">H16+H17+H18+H21+H19</f>
        <v>0</v>
      </c>
      <c r="I15" s="108">
        <f t="shared" si="9"/>
        <v>465</v>
      </c>
      <c r="J15" s="108">
        <f t="shared" si="9"/>
        <v>463</v>
      </c>
      <c r="K15" s="108">
        <f t="shared" si="9"/>
        <v>131</v>
      </c>
      <c r="L15" s="108">
        <f t="shared" si="9"/>
        <v>283</v>
      </c>
      <c r="M15" s="108">
        <f t="shared" si="9"/>
        <v>420</v>
      </c>
      <c r="N15" s="108">
        <f t="shared" si="9"/>
        <v>553</v>
      </c>
      <c r="O15" s="108">
        <f t="shared" si="7"/>
        <v>1.1943844492440605</v>
      </c>
      <c r="P15" s="108">
        <f t="shared" si="8"/>
        <v>1.008714596949891</v>
      </c>
    </row>
    <row r="16" spans="1:19">
      <c r="A16" s="141"/>
      <c r="B16" s="138"/>
      <c r="C16" s="138"/>
      <c r="D16" s="110" t="s">
        <v>91</v>
      </c>
      <c r="E16" s="110" t="s">
        <v>44</v>
      </c>
      <c r="F16" s="109">
        <v>4</v>
      </c>
      <c r="G16" s="108"/>
      <c r="H16" s="108"/>
      <c r="I16" s="108"/>
      <c r="J16" s="108"/>
      <c r="K16" s="108"/>
      <c r="L16" s="108"/>
      <c r="M16" s="108"/>
      <c r="N16" s="108"/>
      <c r="O16" s="108"/>
      <c r="P16" s="108"/>
    </row>
    <row r="17" spans="1:16">
      <c r="A17" s="141"/>
      <c r="B17" s="138"/>
      <c r="C17" s="138"/>
      <c r="D17" s="110" t="s">
        <v>92</v>
      </c>
      <c r="E17" s="110" t="s">
        <v>45</v>
      </c>
      <c r="F17" s="109">
        <v>5</v>
      </c>
      <c r="G17" s="108">
        <v>441</v>
      </c>
      <c r="H17" s="108"/>
      <c r="I17" s="108">
        <v>456</v>
      </c>
      <c r="J17" s="108">
        <v>452</v>
      </c>
      <c r="K17" s="108">
        <v>130</v>
      </c>
      <c r="L17" s="108">
        <v>280</v>
      </c>
      <c r="M17" s="108">
        <v>415</v>
      </c>
      <c r="N17" s="121">
        <v>546</v>
      </c>
      <c r="O17" s="108">
        <f t="shared" si="7"/>
        <v>1.2079646017699115</v>
      </c>
      <c r="P17" s="108">
        <f t="shared" si="8"/>
        <v>1.0249433106575965</v>
      </c>
    </row>
    <row r="18" spans="1:16">
      <c r="A18" s="141"/>
      <c r="B18" s="138"/>
      <c r="C18" s="138"/>
      <c r="D18" s="110" t="s">
        <v>111</v>
      </c>
      <c r="E18" s="110" t="s">
        <v>202</v>
      </c>
      <c r="F18" s="109">
        <v>6</v>
      </c>
      <c r="G18" s="108"/>
      <c r="H18" s="108"/>
      <c r="I18" s="108"/>
      <c r="J18" s="108"/>
      <c r="K18" s="108"/>
      <c r="L18" s="108"/>
      <c r="M18" s="108"/>
      <c r="N18" s="108"/>
      <c r="O18" s="108"/>
      <c r="P18" s="108"/>
    </row>
    <row r="19" spans="1:16">
      <c r="A19" s="141"/>
      <c r="B19" s="138"/>
      <c r="C19" s="138"/>
      <c r="D19" s="110" t="s">
        <v>112</v>
      </c>
      <c r="E19" s="110" t="s">
        <v>46</v>
      </c>
      <c r="F19" s="109">
        <v>7</v>
      </c>
      <c r="G19" s="108">
        <v>18</v>
      </c>
      <c r="H19" s="108"/>
      <c r="I19" s="108">
        <v>9</v>
      </c>
      <c r="J19" s="108">
        <v>11</v>
      </c>
      <c r="K19" s="108">
        <v>1</v>
      </c>
      <c r="L19" s="108">
        <v>3</v>
      </c>
      <c r="M19" s="108">
        <v>5</v>
      </c>
      <c r="N19" s="108">
        <v>7</v>
      </c>
      <c r="O19" s="108">
        <f t="shared" si="7"/>
        <v>0.63636363636363635</v>
      </c>
      <c r="P19" s="108">
        <f t="shared" si="8"/>
        <v>0.61111111111111116</v>
      </c>
    </row>
    <row r="20" spans="1:16" ht="12.75" customHeight="1">
      <c r="A20" s="141"/>
      <c r="B20" s="138"/>
      <c r="C20" s="110" t="s">
        <v>24</v>
      </c>
      <c r="D20" s="138" t="s">
        <v>25</v>
      </c>
      <c r="E20" s="138"/>
      <c r="F20" s="109">
        <v>8</v>
      </c>
      <c r="G20" s="108"/>
      <c r="H20" s="108"/>
      <c r="I20" s="108"/>
      <c r="J20" s="108"/>
      <c r="K20" s="108"/>
      <c r="L20" s="108"/>
      <c r="M20" s="108"/>
      <c r="N20" s="108"/>
      <c r="O20" s="108"/>
      <c r="P20" s="108"/>
    </row>
    <row r="21" spans="1:16" ht="27.75" customHeight="1">
      <c r="A21" s="141"/>
      <c r="B21" s="138"/>
      <c r="C21" s="110" t="s">
        <v>26</v>
      </c>
      <c r="D21" s="138" t="s">
        <v>203</v>
      </c>
      <c r="E21" s="138"/>
      <c r="F21" s="109">
        <v>9</v>
      </c>
      <c r="G21" s="108"/>
      <c r="H21" s="108"/>
      <c r="I21" s="108"/>
      <c r="J21" s="108"/>
      <c r="K21" s="108"/>
      <c r="L21" s="108"/>
      <c r="M21" s="108"/>
      <c r="N21" s="108"/>
      <c r="O21" s="108"/>
      <c r="P21" s="108"/>
    </row>
    <row r="22" spans="1:16" ht="25.5" customHeight="1">
      <c r="A22" s="141"/>
      <c r="B22" s="138"/>
      <c r="C22" s="138"/>
      <c r="D22" s="110" t="s">
        <v>13</v>
      </c>
      <c r="E22" s="110" t="s">
        <v>158</v>
      </c>
      <c r="F22" s="109">
        <v>10</v>
      </c>
      <c r="G22" s="108"/>
      <c r="H22" s="108"/>
      <c r="I22" s="108"/>
      <c r="J22" s="108"/>
      <c r="K22" s="108"/>
      <c r="L22" s="108"/>
      <c r="M22" s="108"/>
      <c r="N22" s="108"/>
      <c r="O22" s="108"/>
      <c r="P22" s="108"/>
    </row>
    <row r="23" spans="1:16">
      <c r="A23" s="141"/>
      <c r="B23" s="138"/>
      <c r="C23" s="138"/>
      <c r="D23" s="110" t="s">
        <v>14</v>
      </c>
      <c r="E23" s="110" t="s">
        <v>131</v>
      </c>
      <c r="F23" s="109">
        <v>11</v>
      </c>
      <c r="G23" s="108"/>
      <c r="H23" s="108"/>
      <c r="I23" s="108"/>
      <c r="J23" s="108"/>
      <c r="K23" s="108"/>
      <c r="L23" s="108"/>
      <c r="M23" s="108"/>
      <c r="N23" s="108"/>
      <c r="O23" s="108"/>
      <c r="P23" s="108"/>
    </row>
    <row r="24" spans="1:16" ht="21.75" customHeight="1">
      <c r="A24" s="141"/>
      <c r="B24" s="138"/>
      <c r="C24" s="110" t="s">
        <v>27</v>
      </c>
      <c r="D24" s="138" t="s">
        <v>204</v>
      </c>
      <c r="E24" s="138"/>
      <c r="F24" s="109">
        <v>12</v>
      </c>
      <c r="G24" s="108"/>
      <c r="H24" s="108"/>
      <c r="I24" s="108"/>
      <c r="J24" s="108"/>
      <c r="K24" s="108"/>
      <c r="L24" s="108"/>
      <c r="M24" s="108"/>
      <c r="N24" s="108"/>
      <c r="O24" s="108"/>
      <c r="P24" s="108"/>
    </row>
    <row r="25" spans="1:16" ht="18.75" customHeight="1">
      <c r="A25" s="141"/>
      <c r="B25" s="138"/>
      <c r="C25" s="110" t="s">
        <v>28</v>
      </c>
      <c r="D25" s="138" t="s">
        <v>205</v>
      </c>
      <c r="E25" s="138"/>
      <c r="F25" s="109">
        <v>13</v>
      </c>
      <c r="G25" s="108"/>
      <c r="H25" s="108"/>
      <c r="I25" s="108"/>
      <c r="J25" s="108"/>
      <c r="K25" s="108"/>
      <c r="L25" s="108"/>
      <c r="M25" s="108"/>
      <c r="N25" s="108"/>
      <c r="O25" s="108"/>
      <c r="P25" s="108"/>
    </row>
    <row r="26" spans="1:16" ht="36" customHeight="1">
      <c r="A26" s="141"/>
      <c r="B26" s="138"/>
      <c r="C26" s="110" t="s">
        <v>33</v>
      </c>
      <c r="D26" s="138" t="s">
        <v>132</v>
      </c>
      <c r="E26" s="138"/>
      <c r="F26" s="109">
        <v>14</v>
      </c>
      <c r="G26" s="108">
        <f>G27+G28+G31+G32+G33</f>
        <v>9</v>
      </c>
      <c r="H26" s="108">
        <f t="shared" ref="H26:N26" si="10">H27+H28+H31+H32+H33</f>
        <v>0</v>
      </c>
      <c r="I26" s="108">
        <f t="shared" si="10"/>
        <v>11</v>
      </c>
      <c r="J26" s="108">
        <f t="shared" si="10"/>
        <v>21</v>
      </c>
      <c r="K26" s="108">
        <f t="shared" si="10"/>
        <v>3</v>
      </c>
      <c r="L26" s="108">
        <f t="shared" si="10"/>
        <v>2</v>
      </c>
      <c r="M26" s="108">
        <f t="shared" si="10"/>
        <v>3</v>
      </c>
      <c r="N26" s="108">
        <f t="shared" si="10"/>
        <v>4</v>
      </c>
      <c r="O26" s="108">
        <f t="shared" si="7"/>
        <v>0.19047619047619047</v>
      </c>
      <c r="P26" s="108">
        <f t="shared" si="8"/>
        <v>2.3333333333333335</v>
      </c>
    </row>
    <row r="27" spans="1:16" ht="21.75" customHeight="1">
      <c r="A27" s="141"/>
      <c r="B27" s="138"/>
      <c r="C27" s="138"/>
      <c r="D27" s="110" t="s">
        <v>73</v>
      </c>
      <c r="E27" s="110" t="s">
        <v>206</v>
      </c>
      <c r="F27" s="109">
        <v>15</v>
      </c>
      <c r="G27" s="108">
        <v>4</v>
      </c>
      <c r="H27" s="108"/>
      <c r="I27" s="108">
        <v>3</v>
      </c>
      <c r="J27" s="108">
        <v>4</v>
      </c>
      <c r="K27" s="108">
        <v>1</v>
      </c>
      <c r="L27" s="108">
        <v>2</v>
      </c>
      <c r="M27" s="108">
        <v>3</v>
      </c>
      <c r="N27" s="108">
        <v>4</v>
      </c>
      <c r="O27" s="108">
        <f t="shared" si="7"/>
        <v>1</v>
      </c>
      <c r="P27" s="108">
        <f t="shared" si="8"/>
        <v>1</v>
      </c>
    </row>
    <row r="28" spans="1:16" ht="22.5">
      <c r="A28" s="141"/>
      <c r="B28" s="138"/>
      <c r="C28" s="138"/>
      <c r="D28" s="110" t="s">
        <v>101</v>
      </c>
      <c r="E28" s="110" t="s">
        <v>207</v>
      </c>
      <c r="F28" s="109">
        <v>16</v>
      </c>
      <c r="G28" s="108"/>
      <c r="H28" s="108"/>
      <c r="I28" s="108"/>
      <c r="J28" s="108"/>
      <c r="K28" s="108"/>
      <c r="L28" s="108"/>
      <c r="M28" s="108"/>
      <c r="N28" s="108"/>
      <c r="O28" s="108"/>
      <c r="P28" s="108"/>
    </row>
    <row r="29" spans="1:16">
      <c r="A29" s="141"/>
      <c r="B29" s="138"/>
      <c r="C29" s="138"/>
      <c r="D29" s="110"/>
      <c r="E29" s="110" t="s">
        <v>208</v>
      </c>
      <c r="F29" s="109">
        <v>17</v>
      </c>
      <c r="G29" s="108"/>
      <c r="H29" s="108"/>
      <c r="I29" s="108"/>
      <c r="J29" s="108"/>
      <c r="K29" s="108"/>
      <c r="L29" s="108"/>
      <c r="M29" s="108"/>
      <c r="N29" s="108"/>
      <c r="O29" s="108"/>
      <c r="P29" s="108"/>
    </row>
    <row r="30" spans="1:16">
      <c r="A30" s="141"/>
      <c r="B30" s="138"/>
      <c r="C30" s="138"/>
      <c r="D30" s="110"/>
      <c r="E30" s="110" t="s">
        <v>209</v>
      </c>
      <c r="F30" s="109">
        <v>18</v>
      </c>
      <c r="G30" s="108"/>
      <c r="H30" s="108"/>
      <c r="I30" s="108"/>
      <c r="J30" s="108"/>
      <c r="K30" s="108"/>
      <c r="L30" s="108"/>
      <c r="M30" s="108"/>
      <c r="N30" s="108"/>
      <c r="O30" s="108"/>
      <c r="P30" s="108"/>
    </row>
    <row r="31" spans="1:16">
      <c r="A31" s="141"/>
      <c r="B31" s="138"/>
      <c r="C31" s="138"/>
      <c r="D31" s="110" t="s">
        <v>102</v>
      </c>
      <c r="E31" s="110" t="s">
        <v>210</v>
      </c>
      <c r="F31" s="109">
        <v>19</v>
      </c>
      <c r="G31" s="108"/>
      <c r="H31" s="108"/>
      <c r="I31" s="108"/>
      <c r="J31" s="108"/>
      <c r="K31" s="108"/>
      <c r="L31" s="108"/>
      <c r="M31" s="108"/>
      <c r="N31" s="108"/>
      <c r="O31" s="108"/>
      <c r="P31" s="108"/>
    </row>
    <row r="32" spans="1:16">
      <c r="A32" s="141"/>
      <c r="B32" s="138"/>
      <c r="C32" s="138"/>
      <c r="D32" s="110" t="s">
        <v>103</v>
      </c>
      <c r="E32" s="110" t="s">
        <v>65</v>
      </c>
      <c r="F32" s="109">
        <v>20</v>
      </c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1:16">
      <c r="A33" s="141"/>
      <c r="B33" s="138"/>
      <c r="C33" s="138"/>
      <c r="D33" s="110" t="s">
        <v>104</v>
      </c>
      <c r="E33" s="110" t="s">
        <v>46</v>
      </c>
      <c r="F33" s="109">
        <v>21</v>
      </c>
      <c r="G33" s="108">
        <v>5</v>
      </c>
      <c r="H33" s="108"/>
      <c r="I33" s="108">
        <v>8</v>
      </c>
      <c r="J33" s="108">
        <v>17</v>
      </c>
      <c r="K33" s="108">
        <v>2</v>
      </c>
      <c r="L33" s="108">
        <v>0</v>
      </c>
      <c r="M33" s="108">
        <v>0</v>
      </c>
      <c r="N33" s="108">
        <v>0</v>
      </c>
      <c r="O33" s="108">
        <f t="shared" si="7"/>
        <v>0</v>
      </c>
      <c r="P33" s="108">
        <f t="shared" si="8"/>
        <v>3.4</v>
      </c>
    </row>
    <row r="34" spans="1:16" ht="22.5" customHeight="1">
      <c r="A34" s="141"/>
      <c r="B34" s="110">
        <v>2</v>
      </c>
      <c r="C34" s="110"/>
      <c r="D34" s="138" t="s">
        <v>133</v>
      </c>
      <c r="E34" s="138"/>
      <c r="F34" s="109">
        <v>22</v>
      </c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  <row r="35" spans="1:16" ht="18" customHeight="1">
      <c r="A35" s="141"/>
      <c r="B35" s="138"/>
      <c r="C35" s="110" t="s">
        <v>23</v>
      </c>
      <c r="D35" s="138" t="s">
        <v>29</v>
      </c>
      <c r="E35" s="138"/>
      <c r="F35" s="109">
        <v>23</v>
      </c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1:16" ht="17.25" customHeight="1">
      <c r="A36" s="141"/>
      <c r="B36" s="138"/>
      <c r="C36" s="110" t="s">
        <v>24</v>
      </c>
      <c r="D36" s="138" t="s">
        <v>211</v>
      </c>
      <c r="E36" s="138"/>
      <c r="F36" s="109">
        <v>24</v>
      </c>
      <c r="G36" s="108"/>
      <c r="H36" s="108"/>
      <c r="I36" s="108"/>
      <c r="J36" s="108"/>
      <c r="K36" s="108"/>
      <c r="L36" s="108"/>
      <c r="M36" s="108"/>
      <c r="N36" s="108"/>
      <c r="O36" s="108"/>
      <c r="P36" s="108"/>
    </row>
    <row r="37" spans="1:16" ht="16.5" customHeight="1">
      <c r="A37" s="141"/>
      <c r="B37" s="138"/>
      <c r="C37" s="110" t="s">
        <v>26</v>
      </c>
      <c r="D37" s="138" t="s">
        <v>212</v>
      </c>
      <c r="E37" s="138"/>
      <c r="F37" s="109">
        <v>25</v>
      </c>
      <c r="G37" s="108"/>
      <c r="H37" s="108"/>
      <c r="I37" s="108"/>
      <c r="J37" s="108"/>
      <c r="K37" s="108"/>
      <c r="L37" s="108"/>
      <c r="M37" s="108"/>
      <c r="N37" s="108"/>
      <c r="O37" s="108"/>
      <c r="P37" s="108"/>
    </row>
    <row r="38" spans="1:16">
      <c r="A38" s="141"/>
      <c r="B38" s="138"/>
      <c r="C38" s="110" t="s">
        <v>27</v>
      </c>
      <c r="D38" s="138" t="s">
        <v>30</v>
      </c>
      <c r="E38" s="138"/>
      <c r="F38" s="109">
        <v>26</v>
      </c>
      <c r="G38" s="108"/>
      <c r="H38" s="108"/>
      <c r="I38" s="108"/>
      <c r="J38" s="108"/>
      <c r="K38" s="108"/>
      <c r="L38" s="108"/>
      <c r="M38" s="108"/>
      <c r="N38" s="108"/>
      <c r="O38" s="108"/>
      <c r="P38" s="108"/>
    </row>
    <row r="39" spans="1:16" ht="17.25" customHeight="1">
      <c r="A39" s="141"/>
      <c r="B39" s="138"/>
      <c r="C39" s="110" t="s">
        <v>28</v>
      </c>
      <c r="D39" s="138" t="s">
        <v>31</v>
      </c>
      <c r="E39" s="138"/>
      <c r="F39" s="109">
        <v>27</v>
      </c>
      <c r="G39" s="108"/>
      <c r="H39" s="108"/>
      <c r="I39" s="108"/>
      <c r="J39" s="108"/>
      <c r="K39" s="108"/>
      <c r="L39" s="108"/>
      <c r="M39" s="108"/>
      <c r="N39" s="108"/>
      <c r="O39" s="108"/>
      <c r="P39" s="108"/>
    </row>
    <row r="40" spans="1:16" ht="12" customHeight="1">
      <c r="A40" s="141"/>
      <c r="B40" s="110">
        <v>3</v>
      </c>
      <c r="C40" s="110"/>
      <c r="D40" s="138" t="s">
        <v>6</v>
      </c>
      <c r="E40" s="138"/>
      <c r="F40" s="109">
        <v>28</v>
      </c>
      <c r="G40" s="108"/>
      <c r="H40" s="108"/>
      <c r="I40" s="108"/>
      <c r="J40" s="108"/>
      <c r="K40" s="108"/>
      <c r="L40" s="108"/>
      <c r="M40" s="108"/>
      <c r="N40" s="108"/>
      <c r="O40" s="108"/>
      <c r="P40" s="108"/>
    </row>
    <row r="41" spans="1:16" ht="22.5" customHeight="1">
      <c r="A41" s="108" t="s">
        <v>12</v>
      </c>
      <c r="B41" s="138" t="s">
        <v>134</v>
      </c>
      <c r="C41" s="138"/>
      <c r="D41" s="138"/>
      <c r="E41" s="138"/>
      <c r="F41" s="109">
        <v>29</v>
      </c>
      <c r="G41" s="108">
        <f>G42+G148+G157</f>
        <v>400</v>
      </c>
      <c r="H41" s="108">
        <f t="shared" ref="H41:I41" si="11">H42+H148+H157</f>
        <v>0</v>
      </c>
      <c r="I41" s="108">
        <f t="shared" si="11"/>
        <v>452</v>
      </c>
      <c r="J41" s="108">
        <f t="shared" ref="J41:N41" si="12">J42+J148+J157</f>
        <v>452</v>
      </c>
      <c r="K41" s="108">
        <f t="shared" si="12"/>
        <v>131</v>
      </c>
      <c r="L41" s="108">
        <f t="shared" si="12"/>
        <v>258</v>
      </c>
      <c r="M41" s="108">
        <f t="shared" si="12"/>
        <v>388</v>
      </c>
      <c r="N41" s="108">
        <f t="shared" si="12"/>
        <v>518</v>
      </c>
      <c r="O41" s="108">
        <f t="shared" si="7"/>
        <v>1.1460176991150441</v>
      </c>
      <c r="P41" s="108">
        <f t="shared" si="8"/>
        <v>1.1299999999999999</v>
      </c>
    </row>
    <row r="42" spans="1:16" ht="22.5" customHeight="1">
      <c r="A42" s="141"/>
      <c r="B42" s="110">
        <v>1</v>
      </c>
      <c r="C42" s="138" t="s">
        <v>135</v>
      </c>
      <c r="D42" s="138"/>
      <c r="E42" s="138"/>
      <c r="F42" s="109">
        <v>30</v>
      </c>
      <c r="G42" s="108">
        <f>G43+G91+G98+G126</f>
        <v>400</v>
      </c>
      <c r="H42" s="108">
        <f t="shared" ref="H42:N42" si="13">H43+H91+H98+H126</f>
        <v>0</v>
      </c>
      <c r="I42" s="108">
        <f t="shared" si="13"/>
        <v>452</v>
      </c>
      <c r="J42" s="108">
        <f t="shared" si="13"/>
        <v>452</v>
      </c>
      <c r="K42" s="108">
        <f t="shared" si="13"/>
        <v>131</v>
      </c>
      <c r="L42" s="108">
        <f t="shared" si="13"/>
        <v>258</v>
      </c>
      <c r="M42" s="108">
        <f t="shared" si="13"/>
        <v>388</v>
      </c>
      <c r="N42" s="108">
        <f t="shared" si="13"/>
        <v>518</v>
      </c>
      <c r="O42" s="108">
        <f t="shared" si="7"/>
        <v>1.1460176991150441</v>
      </c>
      <c r="P42" s="108">
        <f t="shared" si="8"/>
        <v>1.1299999999999999</v>
      </c>
    </row>
    <row r="43" spans="1:16" ht="23.25" customHeight="1">
      <c r="A43" s="141"/>
      <c r="B43" s="138"/>
      <c r="C43" s="138" t="s">
        <v>213</v>
      </c>
      <c r="D43" s="138"/>
      <c r="E43" s="138"/>
      <c r="F43" s="109">
        <v>31</v>
      </c>
      <c r="G43" s="108">
        <f>G44+G52+G58</f>
        <v>142</v>
      </c>
      <c r="H43" s="108">
        <f t="shared" ref="H43:N43" si="14">H44+H52+H58</f>
        <v>0</v>
      </c>
      <c r="I43" s="108">
        <f t="shared" si="14"/>
        <v>132</v>
      </c>
      <c r="J43" s="108">
        <f t="shared" si="14"/>
        <v>127</v>
      </c>
      <c r="K43" s="108">
        <f t="shared" si="14"/>
        <v>30</v>
      </c>
      <c r="L43" s="108">
        <f t="shared" si="14"/>
        <v>65</v>
      </c>
      <c r="M43" s="108">
        <f t="shared" si="14"/>
        <v>103</v>
      </c>
      <c r="N43" s="108">
        <f t="shared" si="14"/>
        <v>148</v>
      </c>
      <c r="O43" s="108">
        <f t="shared" si="7"/>
        <v>1.1653543307086613</v>
      </c>
      <c r="P43" s="108">
        <f t="shared" si="8"/>
        <v>0.89436619718309862</v>
      </c>
    </row>
    <row r="44" spans="1:16" ht="36.75" customHeight="1">
      <c r="A44" s="141"/>
      <c r="B44" s="138"/>
      <c r="C44" s="110" t="s">
        <v>47</v>
      </c>
      <c r="D44" s="138" t="s">
        <v>136</v>
      </c>
      <c r="E44" s="138"/>
      <c r="F44" s="109">
        <v>32</v>
      </c>
      <c r="G44" s="108">
        <f>G45+G46+G49+G50+G51</f>
        <v>105</v>
      </c>
      <c r="H44" s="108">
        <f t="shared" ref="H44:N44" si="15">H45+H46+H49+H50+H51</f>
        <v>0</v>
      </c>
      <c r="I44" s="108">
        <f t="shared" si="15"/>
        <v>91</v>
      </c>
      <c r="J44" s="108">
        <f t="shared" si="15"/>
        <v>88</v>
      </c>
      <c r="K44" s="108">
        <f t="shared" si="15"/>
        <v>21</v>
      </c>
      <c r="L44" s="108">
        <f t="shared" si="15"/>
        <v>47</v>
      </c>
      <c r="M44" s="108">
        <f t="shared" si="15"/>
        <v>74</v>
      </c>
      <c r="N44" s="108">
        <f t="shared" si="15"/>
        <v>103</v>
      </c>
      <c r="O44" s="108">
        <f t="shared" si="7"/>
        <v>1.1704545454545454</v>
      </c>
      <c r="P44" s="108">
        <f t="shared" si="8"/>
        <v>0.83809523809523812</v>
      </c>
    </row>
    <row r="45" spans="1:16" ht="18" customHeight="1">
      <c r="A45" s="141"/>
      <c r="B45" s="138"/>
      <c r="C45" s="110" t="s">
        <v>23</v>
      </c>
      <c r="D45" s="138" t="s">
        <v>48</v>
      </c>
      <c r="E45" s="138"/>
      <c r="F45" s="109">
        <v>33</v>
      </c>
      <c r="G45" s="108"/>
      <c r="H45" s="108"/>
      <c r="I45" s="108"/>
      <c r="J45" s="108"/>
      <c r="K45" s="108"/>
      <c r="L45" s="108"/>
      <c r="M45" s="108"/>
      <c r="N45" s="108"/>
      <c r="O45" s="108"/>
      <c r="P45" s="108"/>
    </row>
    <row r="46" spans="1:16" ht="27" customHeight="1">
      <c r="A46" s="141"/>
      <c r="B46" s="138"/>
      <c r="C46" s="110" t="s">
        <v>24</v>
      </c>
      <c r="D46" s="138" t="s">
        <v>106</v>
      </c>
      <c r="E46" s="138"/>
      <c r="F46" s="109">
        <v>34</v>
      </c>
      <c r="G46" s="108">
        <v>25</v>
      </c>
      <c r="H46" s="108"/>
      <c r="I46" s="108">
        <v>21</v>
      </c>
      <c r="J46" s="108">
        <v>21</v>
      </c>
      <c r="K46" s="108">
        <v>5</v>
      </c>
      <c r="L46" s="108">
        <v>12</v>
      </c>
      <c r="M46" s="108">
        <v>19</v>
      </c>
      <c r="N46" s="108">
        <v>26</v>
      </c>
      <c r="O46" s="108">
        <f t="shared" si="7"/>
        <v>1.2380952380952381</v>
      </c>
      <c r="P46" s="108">
        <f t="shared" si="8"/>
        <v>0.84</v>
      </c>
    </row>
    <row r="47" spans="1:16" ht="17.25" customHeight="1">
      <c r="A47" s="141"/>
      <c r="B47" s="138"/>
      <c r="C47" s="110"/>
      <c r="D47" s="110" t="s">
        <v>49</v>
      </c>
      <c r="E47" s="110" t="s">
        <v>50</v>
      </c>
      <c r="F47" s="109">
        <v>35</v>
      </c>
      <c r="G47" s="108">
        <v>4</v>
      </c>
      <c r="H47" s="108"/>
      <c r="I47" s="108">
        <v>5</v>
      </c>
      <c r="J47" s="108">
        <v>4</v>
      </c>
      <c r="K47" s="108">
        <v>1</v>
      </c>
      <c r="L47" s="108">
        <v>2</v>
      </c>
      <c r="M47" s="108">
        <v>3</v>
      </c>
      <c r="N47" s="108">
        <v>5</v>
      </c>
      <c r="O47" s="108">
        <f t="shared" si="7"/>
        <v>1.25</v>
      </c>
      <c r="P47" s="108">
        <f t="shared" si="8"/>
        <v>1</v>
      </c>
    </row>
    <row r="48" spans="1:16" ht="21" customHeight="1">
      <c r="A48" s="141"/>
      <c r="B48" s="138"/>
      <c r="C48" s="110"/>
      <c r="D48" s="110" t="s">
        <v>51</v>
      </c>
      <c r="E48" s="110" t="s">
        <v>52</v>
      </c>
      <c r="F48" s="109">
        <v>36</v>
      </c>
      <c r="G48" s="108">
        <v>12</v>
      </c>
      <c r="H48" s="108"/>
      <c r="I48" s="108">
        <v>12</v>
      </c>
      <c r="J48" s="108">
        <v>12</v>
      </c>
      <c r="K48" s="108">
        <v>3</v>
      </c>
      <c r="L48" s="108">
        <v>6</v>
      </c>
      <c r="M48" s="108">
        <v>10</v>
      </c>
      <c r="N48" s="108">
        <v>13</v>
      </c>
      <c r="O48" s="108">
        <f t="shared" si="7"/>
        <v>1.0833333333333333</v>
      </c>
      <c r="P48" s="108">
        <f t="shared" si="8"/>
        <v>1</v>
      </c>
    </row>
    <row r="49" spans="1:16" ht="25.5" customHeight="1">
      <c r="A49" s="141"/>
      <c r="B49" s="138"/>
      <c r="C49" s="110" t="s">
        <v>26</v>
      </c>
      <c r="D49" s="138" t="s">
        <v>74</v>
      </c>
      <c r="E49" s="138"/>
      <c r="F49" s="109">
        <v>37</v>
      </c>
      <c r="G49" s="108">
        <v>7</v>
      </c>
      <c r="H49" s="108"/>
      <c r="I49" s="108">
        <v>5</v>
      </c>
      <c r="J49" s="108">
        <v>5</v>
      </c>
      <c r="K49" s="108">
        <v>1</v>
      </c>
      <c r="L49" s="108">
        <v>3</v>
      </c>
      <c r="M49" s="108">
        <v>5</v>
      </c>
      <c r="N49" s="108">
        <v>7</v>
      </c>
      <c r="O49" s="108">
        <f t="shared" si="7"/>
        <v>1.4</v>
      </c>
      <c r="P49" s="108">
        <f t="shared" si="8"/>
        <v>0.7142857142857143</v>
      </c>
    </row>
    <row r="50" spans="1:16" ht="24.75" customHeight="1">
      <c r="A50" s="141"/>
      <c r="B50" s="138"/>
      <c r="C50" s="110" t="s">
        <v>27</v>
      </c>
      <c r="D50" s="138" t="s">
        <v>214</v>
      </c>
      <c r="E50" s="138"/>
      <c r="F50" s="109">
        <v>38</v>
      </c>
      <c r="G50" s="108">
        <v>73</v>
      </c>
      <c r="H50" s="108"/>
      <c r="I50" s="108">
        <v>65</v>
      </c>
      <c r="J50" s="108">
        <v>62</v>
      </c>
      <c r="K50" s="108">
        <v>15</v>
      </c>
      <c r="L50" s="108">
        <v>32</v>
      </c>
      <c r="M50" s="108">
        <v>50</v>
      </c>
      <c r="N50" s="108">
        <v>70</v>
      </c>
      <c r="O50" s="108">
        <f t="shared" si="7"/>
        <v>1.1290322580645162</v>
      </c>
      <c r="P50" s="108">
        <f t="shared" si="8"/>
        <v>0.84931506849315064</v>
      </c>
    </row>
    <row r="51" spans="1:16" ht="19.5" customHeight="1">
      <c r="A51" s="141"/>
      <c r="B51" s="138"/>
      <c r="C51" s="110" t="s">
        <v>28</v>
      </c>
      <c r="D51" s="138" t="s">
        <v>32</v>
      </c>
      <c r="E51" s="138"/>
      <c r="F51" s="109">
        <v>39</v>
      </c>
      <c r="G51" s="108"/>
      <c r="H51" s="108"/>
      <c r="I51" s="108"/>
      <c r="J51" s="108"/>
      <c r="K51" s="108"/>
      <c r="L51" s="108"/>
      <c r="M51" s="108"/>
      <c r="N51" s="108"/>
      <c r="O51" s="108"/>
      <c r="P51" s="108"/>
    </row>
    <row r="52" spans="1:16" ht="38.25" customHeight="1">
      <c r="A52" s="141"/>
      <c r="B52" s="138"/>
      <c r="C52" s="110" t="s">
        <v>53</v>
      </c>
      <c r="D52" s="138" t="s">
        <v>215</v>
      </c>
      <c r="E52" s="138"/>
      <c r="F52" s="109">
        <v>40</v>
      </c>
      <c r="G52" s="108">
        <f>G53+G54+G57</f>
        <v>13</v>
      </c>
      <c r="H52" s="108">
        <f t="shared" ref="H52:N52" si="16">H53+H54+H57</f>
        <v>0</v>
      </c>
      <c r="I52" s="108">
        <f t="shared" si="16"/>
        <v>14</v>
      </c>
      <c r="J52" s="108">
        <f t="shared" si="16"/>
        <v>14</v>
      </c>
      <c r="K52" s="108">
        <f t="shared" si="16"/>
        <v>3</v>
      </c>
      <c r="L52" s="108">
        <f t="shared" si="16"/>
        <v>6</v>
      </c>
      <c r="M52" s="108">
        <f t="shared" si="16"/>
        <v>9</v>
      </c>
      <c r="N52" s="108">
        <f t="shared" si="16"/>
        <v>15</v>
      </c>
      <c r="O52" s="108">
        <f t="shared" si="7"/>
        <v>1.0714285714285714</v>
      </c>
      <c r="P52" s="108">
        <f t="shared" si="8"/>
        <v>1.0769230769230769</v>
      </c>
    </row>
    <row r="53" spans="1:16" ht="23.25" customHeight="1">
      <c r="A53" s="141"/>
      <c r="B53" s="138"/>
      <c r="C53" s="110" t="s">
        <v>23</v>
      </c>
      <c r="D53" s="138" t="s">
        <v>216</v>
      </c>
      <c r="E53" s="138"/>
      <c r="F53" s="109">
        <v>41</v>
      </c>
      <c r="G53" s="108">
        <v>4</v>
      </c>
      <c r="H53" s="108"/>
      <c r="I53" s="108">
        <v>5</v>
      </c>
      <c r="J53" s="108">
        <v>4</v>
      </c>
      <c r="K53" s="108">
        <v>1</v>
      </c>
      <c r="L53" s="108">
        <v>2</v>
      </c>
      <c r="M53" s="108">
        <v>3</v>
      </c>
      <c r="N53" s="108">
        <v>5</v>
      </c>
      <c r="O53" s="108">
        <f t="shared" si="7"/>
        <v>1.25</v>
      </c>
      <c r="P53" s="108">
        <f t="shared" si="8"/>
        <v>1</v>
      </c>
    </row>
    <row r="54" spans="1:16" ht="23.25" customHeight="1">
      <c r="A54" s="141"/>
      <c r="B54" s="138"/>
      <c r="C54" s="110" t="s">
        <v>24</v>
      </c>
      <c r="D54" s="138" t="s">
        <v>137</v>
      </c>
      <c r="E54" s="138"/>
      <c r="F54" s="109">
        <v>42</v>
      </c>
      <c r="G54" s="108">
        <f>G55+G56</f>
        <v>8</v>
      </c>
      <c r="H54" s="108">
        <f t="shared" ref="H54:N54" si="17">H55+H56</f>
        <v>0</v>
      </c>
      <c r="I54" s="108">
        <f t="shared" si="17"/>
        <v>8</v>
      </c>
      <c r="J54" s="108">
        <f t="shared" si="17"/>
        <v>9</v>
      </c>
      <c r="K54" s="108">
        <f t="shared" si="17"/>
        <v>2</v>
      </c>
      <c r="L54" s="108">
        <f t="shared" si="17"/>
        <v>4</v>
      </c>
      <c r="M54" s="108">
        <f t="shared" si="17"/>
        <v>6</v>
      </c>
      <c r="N54" s="108">
        <f t="shared" si="17"/>
        <v>9</v>
      </c>
      <c r="O54" s="108">
        <f t="shared" si="7"/>
        <v>1</v>
      </c>
      <c r="P54" s="108">
        <f t="shared" si="8"/>
        <v>1.125</v>
      </c>
    </row>
    <row r="55" spans="1:16" ht="22.5">
      <c r="A55" s="141"/>
      <c r="B55" s="138"/>
      <c r="C55" s="110"/>
      <c r="D55" s="110" t="s">
        <v>49</v>
      </c>
      <c r="E55" s="110" t="s">
        <v>217</v>
      </c>
      <c r="F55" s="109">
        <v>43</v>
      </c>
      <c r="G55" s="108">
        <v>8</v>
      </c>
      <c r="H55" s="108"/>
      <c r="I55" s="108">
        <v>8</v>
      </c>
      <c r="J55" s="108">
        <v>9</v>
      </c>
      <c r="K55" s="108">
        <v>2</v>
      </c>
      <c r="L55" s="108">
        <v>4</v>
      </c>
      <c r="M55" s="108">
        <v>6</v>
      </c>
      <c r="N55" s="108">
        <v>9</v>
      </c>
      <c r="O55" s="108">
        <f t="shared" si="7"/>
        <v>1</v>
      </c>
      <c r="P55" s="108">
        <f t="shared" si="8"/>
        <v>1.125</v>
      </c>
    </row>
    <row r="56" spans="1:16">
      <c r="A56" s="141"/>
      <c r="B56" s="138"/>
      <c r="C56" s="110"/>
      <c r="D56" s="110" t="s">
        <v>51</v>
      </c>
      <c r="E56" s="110" t="s">
        <v>218</v>
      </c>
      <c r="F56" s="109">
        <v>44</v>
      </c>
      <c r="G56" s="108"/>
      <c r="H56" s="108"/>
      <c r="I56" s="108"/>
      <c r="J56" s="108"/>
      <c r="K56" s="108"/>
      <c r="L56" s="108"/>
      <c r="M56" s="108"/>
      <c r="N56" s="108"/>
      <c r="O56" s="108"/>
      <c r="P56" s="108"/>
    </row>
    <row r="57" spans="1:16">
      <c r="A57" s="141"/>
      <c r="B57" s="138"/>
      <c r="C57" s="110" t="s">
        <v>26</v>
      </c>
      <c r="D57" s="138" t="s">
        <v>54</v>
      </c>
      <c r="E57" s="138"/>
      <c r="F57" s="109">
        <v>45</v>
      </c>
      <c r="G57" s="108">
        <v>1</v>
      </c>
      <c r="H57" s="108"/>
      <c r="I57" s="108">
        <v>1</v>
      </c>
      <c r="J57" s="108">
        <v>1</v>
      </c>
      <c r="K57" s="108"/>
      <c r="L57" s="108"/>
      <c r="M57" s="108"/>
      <c r="N57" s="108">
        <v>1</v>
      </c>
      <c r="O57" s="108">
        <f t="shared" si="7"/>
        <v>1</v>
      </c>
      <c r="P57" s="108">
        <f t="shared" si="8"/>
        <v>1</v>
      </c>
    </row>
    <row r="58" spans="1:16" ht="46.5" customHeight="1">
      <c r="A58" s="141"/>
      <c r="B58" s="138"/>
      <c r="C58" s="110" t="s">
        <v>75</v>
      </c>
      <c r="D58" s="138" t="s">
        <v>219</v>
      </c>
      <c r="E58" s="138"/>
      <c r="F58" s="109">
        <v>46</v>
      </c>
      <c r="G58" s="108">
        <f>G59+G60+G62+G69+G74+G75+G79+G80+G81+G90</f>
        <v>24</v>
      </c>
      <c r="H58" s="108">
        <f t="shared" ref="H58:N58" si="18">H59+H60+H62+H69+H74+H75+H79+H80+H81+H90</f>
        <v>0</v>
      </c>
      <c r="I58" s="108">
        <f t="shared" si="18"/>
        <v>27</v>
      </c>
      <c r="J58" s="108">
        <f t="shared" si="18"/>
        <v>25</v>
      </c>
      <c r="K58" s="108">
        <f t="shared" si="18"/>
        <v>6</v>
      </c>
      <c r="L58" s="108">
        <f t="shared" si="18"/>
        <v>12</v>
      </c>
      <c r="M58" s="108">
        <f t="shared" si="18"/>
        <v>20</v>
      </c>
      <c r="N58" s="108">
        <f t="shared" si="18"/>
        <v>30</v>
      </c>
      <c r="O58" s="108">
        <f t="shared" si="7"/>
        <v>1.2</v>
      </c>
      <c r="P58" s="108">
        <f t="shared" si="8"/>
        <v>1.0416666666666667</v>
      </c>
    </row>
    <row r="59" spans="1:16" ht="17.25" customHeight="1">
      <c r="A59" s="141"/>
      <c r="B59" s="138"/>
      <c r="C59" s="110" t="s">
        <v>23</v>
      </c>
      <c r="D59" s="138" t="s">
        <v>76</v>
      </c>
      <c r="E59" s="138"/>
      <c r="F59" s="109">
        <v>47</v>
      </c>
      <c r="G59" s="108"/>
      <c r="H59" s="108"/>
      <c r="I59" s="108"/>
      <c r="J59" s="108"/>
      <c r="K59" s="108"/>
      <c r="L59" s="108"/>
      <c r="M59" s="108"/>
      <c r="N59" s="108"/>
      <c r="O59" s="108"/>
      <c r="P59" s="108"/>
    </row>
    <row r="60" spans="1:16" ht="26.25" customHeight="1">
      <c r="A60" s="141"/>
      <c r="B60" s="138"/>
      <c r="C60" s="110" t="s">
        <v>24</v>
      </c>
      <c r="D60" s="138" t="s">
        <v>220</v>
      </c>
      <c r="E60" s="138"/>
      <c r="F60" s="109">
        <v>48</v>
      </c>
      <c r="G60" s="108"/>
      <c r="H60" s="108"/>
      <c r="I60" s="108"/>
      <c r="J60" s="108"/>
      <c r="K60" s="108"/>
      <c r="L60" s="108"/>
      <c r="M60" s="108"/>
      <c r="N60" s="108"/>
      <c r="O60" s="108"/>
      <c r="P60" s="108"/>
    </row>
    <row r="61" spans="1:16">
      <c r="A61" s="141"/>
      <c r="B61" s="138"/>
      <c r="C61" s="110"/>
      <c r="D61" s="110" t="s">
        <v>49</v>
      </c>
      <c r="E61" s="110" t="s">
        <v>221</v>
      </c>
      <c r="F61" s="109">
        <v>49</v>
      </c>
      <c r="G61" s="108"/>
      <c r="H61" s="108"/>
      <c r="I61" s="108"/>
      <c r="J61" s="108"/>
      <c r="K61" s="108"/>
      <c r="L61" s="108"/>
      <c r="M61" s="108"/>
      <c r="N61" s="108"/>
      <c r="O61" s="108"/>
      <c r="P61" s="108"/>
    </row>
    <row r="62" spans="1:16" ht="33.75" customHeight="1">
      <c r="A62" s="141"/>
      <c r="B62" s="138"/>
      <c r="C62" s="110" t="s">
        <v>26</v>
      </c>
      <c r="D62" s="138" t="s">
        <v>222</v>
      </c>
      <c r="E62" s="138"/>
      <c r="F62" s="109">
        <v>50</v>
      </c>
      <c r="G62" s="108"/>
      <c r="H62" s="108"/>
      <c r="I62" s="108"/>
      <c r="J62" s="108"/>
      <c r="K62" s="108"/>
      <c r="L62" s="108"/>
      <c r="M62" s="108"/>
      <c r="N62" s="108"/>
      <c r="O62" s="108"/>
      <c r="P62" s="108"/>
    </row>
    <row r="63" spans="1:16">
      <c r="A63" s="141"/>
      <c r="B63" s="138"/>
      <c r="C63" s="138"/>
      <c r="D63" s="110" t="s">
        <v>72</v>
      </c>
      <c r="E63" s="110" t="s">
        <v>95</v>
      </c>
      <c r="F63" s="109">
        <v>51</v>
      </c>
      <c r="G63" s="108"/>
      <c r="H63" s="108"/>
      <c r="I63" s="108"/>
      <c r="J63" s="108"/>
      <c r="K63" s="108"/>
      <c r="L63" s="108"/>
      <c r="M63" s="108"/>
      <c r="N63" s="108"/>
      <c r="O63" s="108"/>
      <c r="P63" s="108"/>
    </row>
    <row r="64" spans="1:16" ht="22.5">
      <c r="A64" s="141"/>
      <c r="B64" s="138"/>
      <c r="C64" s="138"/>
      <c r="D64" s="110"/>
      <c r="E64" s="110" t="s">
        <v>223</v>
      </c>
      <c r="F64" s="109">
        <v>52</v>
      </c>
      <c r="G64" s="108"/>
      <c r="H64" s="108"/>
      <c r="I64" s="108"/>
      <c r="J64" s="108"/>
      <c r="K64" s="108"/>
      <c r="L64" s="108"/>
      <c r="M64" s="108"/>
      <c r="N64" s="108"/>
      <c r="O64" s="108"/>
      <c r="P64" s="108"/>
    </row>
    <row r="65" spans="1:16" ht="19.5" customHeight="1">
      <c r="A65" s="141"/>
      <c r="B65" s="138"/>
      <c r="C65" s="138"/>
      <c r="D65" s="110" t="s">
        <v>77</v>
      </c>
      <c r="E65" s="110" t="s">
        <v>224</v>
      </c>
      <c r="F65" s="109">
        <v>53</v>
      </c>
      <c r="G65" s="108"/>
      <c r="H65" s="108"/>
      <c r="I65" s="108"/>
      <c r="J65" s="108"/>
      <c r="K65" s="108"/>
      <c r="L65" s="108"/>
      <c r="M65" s="108"/>
      <c r="N65" s="108"/>
      <c r="O65" s="108"/>
      <c r="P65" s="108"/>
    </row>
    <row r="66" spans="1:16" ht="33.75">
      <c r="A66" s="141"/>
      <c r="B66" s="138"/>
      <c r="C66" s="138"/>
      <c r="D66" s="138"/>
      <c r="E66" s="110" t="s">
        <v>225</v>
      </c>
      <c r="F66" s="109">
        <v>54</v>
      </c>
      <c r="G66" s="108"/>
      <c r="H66" s="108"/>
      <c r="I66" s="108"/>
      <c r="J66" s="108"/>
      <c r="K66" s="108"/>
      <c r="L66" s="108"/>
      <c r="M66" s="108"/>
      <c r="N66" s="108"/>
      <c r="O66" s="108"/>
      <c r="P66" s="108"/>
    </row>
    <row r="67" spans="1:16" ht="45">
      <c r="A67" s="141"/>
      <c r="B67" s="138"/>
      <c r="C67" s="138"/>
      <c r="D67" s="138"/>
      <c r="E67" s="110" t="s">
        <v>226</v>
      </c>
      <c r="F67" s="109">
        <v>55</v>
      </c>
      <c r="G67" s="108"/>
      <c r="H67" s="108"/>
      <c r="I67" s="108"/>
      <c r="J67" s="108"/>
      <c r="K67" s="108"/>
      <c r="L67" s="108"/>
      <c r="M67" s="108"/>
      <c r="N67" s="108"/>
      <c r="O67" s="108"/>
      <c r="P67" s="108"/>
    </row>
    <row r="68" spans="1:16">
      <c r="A68" s="141"/>
      <c r="B68" s="138"/>
      <c r="C68" s="138"/>
      <c r="D68" s="138"/>
      <c r="E68" s="110" t="s">
        <v>227</v>
      </c>
      <c r="F68" s="109">
        <v>56</v>
      </c>
      <c r="G68" s="108"/>
      <c r="H68" s="108"/>
      <c r="I68" s="108"/>
      <c r="J68" s="108"/>
      <c r="K68" s="108"/>
      <c r="L68" s="108"/>
      <c r="M68" s="108"/>
      <c r="N68" s="108"/>
      <c r="O68" s="108"/>
      <c r="P68" s="108"/>
    </row>
    <row r="69" spans="1:16" ht="20.25" customHeight="1">
      <c r="A69" s="141"/>
      <c r="B69" s="138"/>
      <c r="C69" s="110" t="s">
        <v>27</v>
      </c>
      <c r="D69" s="138" t="s">
        <v>309</v>
      </c>
      <c r="E69" s="138"/>
      <c r="F69" s="109">
        <v>57</v>
      </c>
      <c r="G69" s="108"/>
      <c r="H69" s="108"/>
      <c r="I69" s="108"/>
      <c r="J69" s="108"/>
      <c r="K69" s="108"/>
      <c r="L69" s="108"/>
      <c r="M69" s="108"/>
      <c r="N69" s="108"/>
      <c r="O69" s="108"/>
      <c r="P69" s="108"/>
    </row>
    <row r="70" spans="1:16" ht="22.5">
      <c r="A70" s="141"/>
      <c r="B70" s="138"/>
      <c r="C70" s="138"/>
      <c r="D70" s="110" t="s">
        <v>107</v>
      </c>
      <c r="E70" s="110" t="s">
        <v>228</v>
      </c>
      <c r="F70" s="109">
        <v>58</v>
      </c>
      <c r="G70" s="108"/>
      <c r="H70" s="108"/>
      <c r="I70" s="108"/>
      <c r="J70" s="108"/>
      <c r="K70" s="108"/>
      <c r="L70" s="108"/>
      <c r="M70" s="108"/>
      <c r="N70" s="108"/>
      <c r="O70" s="108"/>
      <c r="P70" s="108"/>
    </row>
    <row r="71" spans="1:16" ht="33.75" customHeight="1">
      <c r="A71" s="141"/>
      <c r="B71" s="138"/>
      <c r="C71" s="138"/>
      <c r="D71" s="110" t="s">
        <v>108</v>
      </c>
      <c r="E71" s="110" t="s">
        <v>229</v>
      </c>
      <c r="F71" s="109">
        <v>59</v>
      </c>
      <c r="G71" s="108"/>
      <c r="H71" s="108"/>
      <c r="I71" s="108"/>
      <c r="J71" s="108"/>
      <c r="K71" s="108"/>
      <c r="L71" s="108"/>
      <c r="M71" s="108"/>
      <c r="N71" s="108"/>
      <c r="O71" s="108"/>
      <c r="P71" s="108"/>
    </row>
    <row r="72" spans="1:16" ht="18" customHeight="1">
      <c r="A72" s="141"/>
      <c r="B72" s="138"/>
      <c r="C72" s="138"/>
      <c r="D72" s="110" t="s">
        <v>109</v>
      </c>
      <c r="E72" s="110" t="s">
        <v>230</v>
      </c>
      <c r="F72" s="109">
        <v>60</v>
      </c>
      <c r="G72" s="108"/>
      <c r="H72" s="108"/>
      <c r="I72" s="108"/>
      <c r="J72" s="108"/>
      <c r="K72" s="108"/>
      <c r="L72" s="108"/>
      <c r="M72" s="108"/>
      <c r="N72" s="108"/>
      <c r="O72" s="108"/>
      <c r="P72" s="108"/>
    </row>
    <row r="73" spans="1:16" ht="20.25" customHeight="1">
      <c r="A73" s="141"/>
      <c r="B73" s="138"/>
      <c r="C73" s="138"/>
      <c r="D73" s="110" t="s">
        <v>110</v>
      </c>
      <c r="E73" s="110" t="s">
        <v>231</v>
      </c>
      <c r="F73" s="109">
        <v>61</v>
      </c>
      <c r="G73" s="108"/>
      <c r="H73" s="108"/>
      <c r="I73" s="108"/>
      <c r="J73" s="108"/>
      <c r="K73" s="108"/>
      <c r="L73" s="108"/>
      <c r="M73" s="108"/>
      <c r="N73" s="108"/>
      <c r="O73" s="108"/>
      <c r="P73" s="108"/>
    </row>
    <row r="74" spans="1:16" ht="18" customHeight="1">
      <c r="A74" s="141"/>
      <c r="B74" s="138"/>
      <c r="C74" s="110" t="s">
        <v>28</v>
      </c>
      <c r="D74" s="138" t="s">
        <v>232</v>
      </c>
      <c r="E74" s="138"/>
      <c r="F74" s="109">
        <v>62</v>
      </c>
      <c r="G74" s="108"/>
      <c r="H74" s="108"/>
      <c r="I74" s="108"/>
      <c r="J74" s="108"/>
      <c r="K74" s="108"/>
      <c r="L74" s="108"/>
      <c r="M74" s="108"/>
      <c r="N74" s="108"/>
      <c r="O74" s="108"/>
      <c r="P74" s="108"/>
    </row>
    <row r="75" spans="1:16" ht="18" customHeight="1">
      <c r="A75" s="141"/>
      <c r="B75" s="138"/>
      <c r="C75" s="110" t="s">
        <v>33</v>
      </c>
      <c r="D75" s="138" t="s">
        <v>233</v>
      </c>
      <c r="E75" s="138"/>
      <c r="F75" s="109">
        <v>63</v>
      </c>
      <c r="G75" s="108">
        <v>4</v>
      </c>
      <c r="H75" s="108"/>
      <c r="I75" s="108">
        <v>4</v>
      </c>
      <c r="J75" s="108">
        <v>4</v>
      </c>
      <c r="K75" s="108">
        <v>1</v>
      </c>
      <c r="L75" s="108">
        <v>2</v>
      </c>
      <c r="M75" s="108">
        <v>3</v>
      </c>
      <c r="N75" s="108">
        <v>5</v>
      </c>
      <c r="O75" s="108">
        <f t="shared" si="7"/>
        <v>1.25</v>
      </c>
      <c r="P75" s="108">
        <f t="shared" si="8"/>
        <v>1</v>
      </c>
    </row>
    <row r="76" spans="1:16" ht="18.75" customHeight="1">
      <c r="A76" s="141"/>
      <c r="B76" s="138"/>
      <c r="C76" s="138"/>
      <c r="D76" s="138" t="s">
        <v>234</v>
      </c>
      <c r="E76" s="138"/>
      <c r="F76" s="109">
        <v>64</v>
      </c>
      <c r="G76" s="108"/>
      <c r="H76" s="108"/>
      <c r="I76" s="108"/>
      <c r="J76" s="108"/>
      <c r="K76" s="108"/>
      <c r="L76" s="108"/>
      <c r="M76" s="108"/>
      <c r="N76" s="108"/>
      <c r="O76" s="108"/>
      <c r="P76" s="108"/>
    </row>
    <row r="77" spans="1:16">
      <c r="A77" s="141"/>
      <c r="B77" s="138"/>
      <c r="C77" s="138"/>
      <c r="D77" s="138" t="s">
        <v>138</v>
      </c>
      <c r="E77" s="138"/>
      <c r="F77" s="109">
        <v>65</v>
      </c>
      <c r="G77" s="108"/>
      <c r="H77" s="108"/>
      <c r="I77" s="108"/>
      <c r="J77" s="108"/>
      <c r="K77" s="108"/>
      <c r="L77" s="108"/>
      <c r="M77" s="108"/>
      <c r="N77" s="108"/>
      <c r="O77" s="108"/>
      <c r="P77" s="108"/>
    </row>
    <row r="78" spans="1:16">
      <c r="A78" s="141"/>
      <c r="B78" s="138"/>
      <c r="C78" s="138"/>
      <c r="D78" s="138" t="s">
        <v>139</v>
      </c>
      <c r="E78" s="138"/>
      <c r="F78" s="109">
        <v>66</v>
      </c>
      <c r="G78" s="108"/>
      <c r="H78" s="108"/>
      <c r="I78" s="108"/>
      <c r="J78" s="108"/>
      <c r="K78" s="108"/>
      <c r="L78" s="108"/>
      <c r="M78" s="108"/>
      <c r="N78" s="108"/>
      <c r="O78" s="108"/>
      <c r="P78" s="108"/>
    </row>
    <row r="79" spans="1:16" ht="16.5" customHeight="1">
      <c r="A79" s="141"/>
      <c r="B79" s="138"/>
      <c r="C79" s="110" t="s">
        <v>34</v>
      </c>
      <c r="D79" s="138" t="s">
        <v>235</v>
      </c>
      <c r="E79" s="138"/>
      <c r="F79" s="109">
        <v>67</v>
      </c>
      <c r="G79" s="108">
        <v>4</v>
      </c>
      <c r="H79" s="108"/>
      <c r="I79" s="108">
        <v>5</v>
      </c>
      <c r="J79" s="108">
        <v>5</v>
      </c>
      <c r="K79" s="108">
        <v>1</v>
      </c>
      <c r="L79" s="108">
        <v>2</v>
      </c>
      <c r="M79" s="108">
        <v>3</v>
      </c>
      <c r="N79" s="108">
        <v>5</v>
      </c>
      <c r="O79" s="108">
        <f t="shared" ref="O79:O133" si="19">N79/J79</f>
        <v>1</v>
      </c>
      <c r="P79" s="108">
        <f t="shared" ref="P79:P133" si="20">J79/G79</f>
        <v>1.25</v>
      </c>
    </row>
    <row r="80" spans="1:16" ht="17.25" customHeight="1">
      <c r="A80" s="141"/>
      <c r="B80" s="138"/>
      <c r="C80" s="110" t="s">
        <v>35</v>
      </c>
      <c r="D80" s="138" t="s">
        <v>236</v>
      </c>
      <c r="E80" s="138"/>
      <c r="F80" s="109">
        <v>68</v>
      </c>
      <c r="G80" s="108">
        <v>2</v>
      </c>
      <c r="H80" s="108"/>
      <c r="I80" s="108">
        <v>2</v>
      </c>
      <c r="J80" s="108">
        <v>2</v>
      </c>
      <c r="K80" s="108"/>
      <c r="L80" s="108"/>
      <c r="M80" s="108">
        <v>1</v>
      </c>
      <c r="N80" s="108">
        <v>2</v>
      </c>
      <c r="O80" s="108">
        <f t="shared" si="19"/>
        <v>1</v>
      </c>
      <c r="P80" s="108">
        <f t="shared" si="20"/>
        <v>1</v>
      </c>
    </row>
    <row r="81" spans="1:16" ht="21.75" customHeight="1">
      <c r="A81" s="141"/>
      <c r="B81" s="138"/>
      <c r="C81" s="110" t="s">
        <v>36</v>
      </c>
      <c r="D81" s="138" t="s">
        <v>237</v>
      </c>
      <c r="E81" s="138"/>
      <c r="F81" s="109">
        <v>69</v>
      </c>
      <c r="G81" s="108">
        <v>8</v>
      </c>
      <c r="H81" s="108"/>
      <c r="I81" s="108">
        <v>12</v>
      </c>
      <c r="J81" s="108">
        <v>10</v>
      </c>
      <c r="K81" s="108">
        <v>3</v>
      </c>
      <c r="L81" s="108">
        <v>6</v>
      </c>
      <c r="M81" s="108">
        <v>10</v>
      </c>
      <c r="N81" s="108">
        <v>13</v>
      </c>
      <c r="O81" s="108">
        <f t="shared" si="19"/>
        <v>1.3</v>
      </c>
      <c r="P81" s="108">
        <f t="shared" si="20"/>
        <v>1.25</v>
      </c>
    </row>
    <row r="82" spans="1:16">
      <c r="A82" s="141"/>
      <c r="B82" s="138"/>
      <c r="C82" s="138"/>
      <c r="D82" s="110" t="s">
        <v>78</v>
      </c>
      <c r="E82" s="110" t="s">
        <v>238</v>
      </c>
      <c r="F82" s="109">
        <v>70</v>
      </c>
      <c r="G82" s="108"/>
      <c r="H82" s="108"/>
      <c r="I82" s="108"/>
      <c r="J82" s="108"/>
      <c r="K82" s="108"/>
      <c r="L82" s="108"/>
      <c r="M82" s="108"/>
      <c r="N82" s="108"/>
      <c r="O82" s="108"/>
      <c r="P82" s="108"/>
    </row>
    <row r="83" spans="1:16" ht="22.5">
      <c r="A83" s="141"/>
      <c r="B83" s="138"/>
      <c r="C83" s="138"/>
      <c r="D83" s="110" t="s">
        <v>79</v>
      </c>
      <c r="E83" s="110" t="s">
        <v>239</v>
      </c>
      <c r="F83" s="109">
        <v>71</v>
      </c>
      <c r="G83" s="108">
        <v>5</v>
      </c>
      <c r="H83" s="108"/>
      <c r="I83" s="108">
        <v>5</v>
      </c>
      <c r="J83" s="108">
        <v>5</v>
      </c>
      <c r="K83" s="108">
        <v>1</v>
      </c>
      <c r="L83" s="108">
        <v>2</v>
      </c>
      <c r="M83" s="108">
        <v>3</v>
      </c>
      <c r="N83" s="108">
        <v>5</v>
      </c>
      <c r="O83" s="108">
        <f t="shared" si="19"/>
        <v>1</v>
      </c>
      <c r="P83" s="108">
        <f t="shared" si="20"/>
        <v>1</v>
      </c>
    </row>
    <row r="84" spans="1:16">
      <c r="A84" s="141"/>
      <c r="B84" s="138"/>
      <c r="C84" s="138"/>
      <c r="D84" s="110" t="s">
        <v>80</v>
      </c>
      <c r="E84" s="110" t="s">
        <v>56</v>
      </c>
      <c r="F84" s="109">
        <v>72</v>
      </c>
      <c r="G84" s="108"/>
      <c r="H84" s="108"/>
      <c r="I84" s="108"/>
      <c r="J84" s="108"/>
      <c r="K84" s="108"/>
      <c r="L84" s="108"/>
      <c r="M84" s="108"/>
      <c r="N84" s="108"/>
      <c r="O84" s="108"/>
      <c r="P84" s="108"/>
    </row>
    <row r="85" spans="1:16" ht="22.5">
      <c r="A85" s="141"/>
      <c r="B85" s="138"/>
      <c r="C85" s="138"/>
      <c r="D85" s="110" t="s">
        <v>81</v>
      </c>
      <c r="E85" s="110" t="s">
        <v>240</v>
      </c>
      <c r="F85" s="109">
        <v>73</v>
      </c>
      <c r="G85" s="108"/>
      <c r="H85" s="108"/>
      <c r="I85" s="108"/>
      <c r="J85" s="108"/>
      <c r="K85" s="108"/>
      <c r="L85" s="108"/>
      <c r="M85" s="108"/>
      <c r="N85" s="108"/>
      <c r="O85" s="108"/>
      <c r="P85" s="108"/>
    </row>
    <row r="86" spans="1:16" ht="22.5">
      <c r="A86" s="141"/>
      <c r="B86" s="138"/>
      <c r="C86" s="138"/>
      <c r="D86" s="110"/>
      <c r="E86" s="110" t="s">
        <v>241</v>
      </c>
      <c r="F86" s="109">
        <v>74</v>
      </c>
      <c r="G86" s="108"/>
      <c r="H86" s="108"/>
      <c r="I86" s="108"/>
      <c r="J86" s="108"/>
      <c r="K86" s="108"/>
      <c r="L86" s="108"/>
      <c r="M86" s="108"/>
      <c r="N86" s="108"/>
      <c r="O86" s="108"/>
      <c r="P86" s="108"/>
    </row>
    <row r="87" spans="1:16">
      <c r="A87" s="141"/>
      <c r="B87" s="138"/>
      <c r="C87" s="138"/>
      <c r="D87" s="110" t="s">
        <v>82</v>
      </c>
      <c r="E87" s="110" t="s">
        <v>242</v>
      </c>
      <c r="F87" s="109">
        <v>75</v>
      </c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33.75">
      <c r="A88" s="141"/>
      <c r="B88" s="138"/>
      <c r="C88" s="138"/>
      <c r="D88" s="110" t="s">
        <v>83</v>
      </c>
      <c r="E88" s="110" t="s">
        <v>243</v>
      </c>
      <c r="F88" s="109">
        <v>76</v>
      </c>
      <c r="G88" s="108"/>
      <c r="H88" s="108"/>
      <c r="I88" s="108"/>
      <c r="J88" s="108"/>
      <c r="K88" s="108"/>
      <c r="L88" s="108"/>
      <c r="M88" s="108"/>
      <c r="N88" s="108"/>
      <c r="O88" s="108"/>
      <c r="P88" s="108"/>
    </row>
    <row r="89" spans="1:16" ht="22.5">
      <c r="A89" s="141"/>
      <c r="B89" s="138"/>
      <c r="C89" s="138"/>
      <c r="D89" s="110" t="s">
        <v>84</v>
      </c>
      <c r="E89" s="110" t="s">
        <v>244</v>
      </c>
      <c r="F89" s="109">
        <v>77</v>
      </c>
      <c r="G89" s="108"/>
      <c r="H89" s="108"/>
      <c r="I89" s="108"/>
      <c r="J89" s="108"/>
      <c r="K89" s="108"/>
      <c r="L89" s="108"/>
      <c r="M89" s="108"/>
      <c r="N89" s="108"/>
      <c r="O89" s="108"/>
      <c r="P89" s="108"/>
    </row>
    <row r="90" spans="1:16">
      <c r="A90" s="141"/>
      <c r="B90" s="138"/>
      <c r="C90" s="110" t="s">
        <v>55</v>
      </c>
      <c r="D90" s="138" t="s">
        <v>38</v>
      </c>
      <c r="E90" s="138"/>
      <c r="F90" s="109">
        <v>78</v>
      </c>
      <c r="G90" s="108">
        <v>6</v>
      </c>
      <c r="H90" s="108"/>
      <c r="I90" s="108">
        <v>4</v>
      </c>
      <c r="J90" s="108">
        <v>4</v>
      </c>
      <c r="K90" s="108">
        <v>1</v>
      </c>
      <c r="L90" s="108">
        <v>2</v>
      </c>
      <c r="M90" s="108">
        <v>3</v>
      </c>
      <c r="N90" s="108">
        <v>5</v>
      </c>
      <c r="O90" s="108">
        <f t="shared" si="19"/>
        <v>1.25</v>
      </c>
      <c r="P90" s="108">
        <f t="shared" si="20"/>
        <v>0.66666666666666663</v>
      </c>
    </row>
    <row r="91" spans="1:16" ht="36.75" customHeight="1">
      <c r="A91" s="141"/>
      <c r="B91" s="138"/>
      <c r="C91" s="138" t="s">
        <v>314</v>
      </c>
      <c r="D91" s="138"/>
      <c r="E91" s="138"/>
      <c r="F91" s="109">
        <v>79</v>
      </c>
      <c r="G91" s="108">
        <f>G92+G93+G94+G95+G96+G97</f>
        <v>4</v>
      </c>
      <c r="H91" s="108">
        <f t="shared" ref="H91:N91" si="21">H92+H93+H94+H95+H96+H97</f>
        <v>0</v>
      </c>
      <c r="I91" s="108">
        <f t="shared" si="21"/>
        <v>3</v>
      </c>
      <c r="J91" s="108">
        <f t="shared" si="21"/>
        <v>3</v>
      </c>
      <c r="K91" s="108">
        <f t="shared" si="21"/>
        <v>0</v>
      </c>
      <c r="L91" s="108">
        <f t="shared" si="21"/>
        <v>0</v>
      </c>
      <c r="M91" s="108">
        <f t="shared" si="21"/>
        <v>0</v>
      </c>
      <c r="N91" s="108">
        <f t="shared" si="21"/>
        <v>3</v>
      </c>
      <c r="O91" s="108">
        <f t="shared" si="19"/>
        <v>1</v>
      </c>
      <c r="P91" s="108">
        <f t="shared" si="20"/>
        <v>0.75</v>
      </c>
    </row>
    <row r="92" spans="1:16" ht="51.75" customHeight="1">
      <c r="A92" s="141"/>
      <c r="B92" s="138"/>
      <c r="C92" s="110" t="s">
        <v>23</v>
      </c>
      <c r="D92" s="138" t="s">
        <v>245</v>
      </c>
      <c r="E92" s="138"/>
      <c r="F92" s="109">
        <v>80</v>
      </c>
      <c r="G92" s="108"/>
      <c r="H92" s="108"/>
      <c r="I92" s="108"/>
      <c r="J92" s="108"/>
      <c r="K92" s="108"/>
      <c r="L92" s="108"/>
      <c r="M92" s="108"/>
      <c r="N92" s="108"/>
      <c r="O92" s="108"/>
      <c r="P92" s="108"/>
    </row>
    <row r="93" spans="1:16" ht="51" customHeight="1">
      <c r="A93" s="141"/>
      <c r="B93" s="138"/>
      <c r="C93" s="110" t="s">
        <v>24</v>
      </c>
      <c r="D93" s="138" t="s">
        <v>246</v>
      </c>
      <c r="E93" s="138"/>
      <c r="F93" s="109">
        <v>81</v>
      </c>
      <c r="G93" s="108"/>
      <c r="H93" s="108"/>
      <c r="I93" s="108"/>
      <c r="J93" s="108"/>
      <c r="K93" s="108"/>
      <c r="L93" s="108"/>
      <c r="M93" s="108"/>
      <c r="N93" s="108"/>
      <c r="O93" s="108"/>
      <c r="P93" s="108"/>
    </row>
    <row r="94" spans="1:16" ht="24.75" customHeight="1">
      <c r="A94" s="141"/>
      <c r="B94" s="138"/>
      <c r="C94" s="110" t="s">
        <v>26</v>
      </c>
      <c r="D94" s="138" t="s">
        <v>247</v>
      </c>
      <c r="E94" s="138"/>
      <c r="F94" s="109">
        <v>82</v>
      </c>
      <c r="G94" s="108">
        <v>1</v>
      </c>
      <c r="H94" s="108"/>
      <c r="I94" s="108">
        <v>1</v>
      </c>
      <c r="J94" s="108">
        <v>1</v>
      </c>
      <c r="K94" s="108"/>
      <c r="L94" s="108"/>
      <c r="M94" s="108"/>
      <c r="N94" s="108">
        <v>1</v>
      </c>
      <c r="O94" s="108">
        <f t="shared" si="19"/>
        <v>1</v>
      </c>
      <c r="P94" s="108">
        <f t="shared" si="20"/>
        <v>1</v>
      </c>
    </row>
    <row r="95" spans="1:16" ht="24.75" customHeight="1">
      <c r="A95" s="141"/>
      <c r="B95" s="138"/>
      <c r="C95" s="110" t="s">
        <v>27</v>
      </c>
      <c r="D95" s="138" t="s">
        <v>113</v>
      </c>
      <c r="E95" s="138"/>
      <c r="F95" s="109">
        <v>83</v>
      </c>
      <c r="G95" s="108">
        <v>1</v>
      </c>
      <c r="H95" s="108"/>
      <c r="I95" s="108">
        <v>1</v>
      </c>
      <c r="J95" s="108">
        <v>1</v>
      </c>
      <c r="K95" s="108"/>
      <c r="L95" s="108"/>
      <c r="M95" s="108"/>
      <c r="N95" s="108">
        <v>1</v>
      </c>
      <c r="O95" s="108">
        <f t="shared" si="19"/>
        <v>1</v>
      </c>
      <c r="P95" s="108">
        <f t="shared" si="20"/>
        <v>1</v>
      </c>
    </row>
    <row r="96" spans="1:16" ht="23.25" customHeight="1">
      <c r="A96" s="141"/>
      <c r="B96" s="138"/>
      <c r="C96" s="110" t="s">
        <v>28</v>
      </c>
      <c r="D96" s="138" t="s">
        <v>59</v>
      </c>
      <c r="E96" s="138"/>
      <c r="F96" s="109">
        <v>84</v>
      </c>
      <c r="G96" s="108"/>
      <c r="H96" s="108"/>
      <c r="I96" s="108"/>
      <c r="J96" s="108"/>
      <c r="K96" s="108"/>
      <c r="L96" s="108"/>
      <c r="M96" s="108"/>
      <c r="N96" s="108">
        <v>1</v>
      </c>
      <c r="O96" s="108"/>
      <c r="P96" s="108"/>
    </row>
    <row r="97" spans="1:16" ht="24.75" customHeight="1">
      <c r="A97" s="141"/>
      <c r="B97" s="138"/>
      <c r="C97" s="110" t="s">
        <v>33</v>
      </c>
      <c r="D97" s="138" t="s">
        <v>248</v>
      </c>
      <c r="E97" s="138"/>
      <c r="F97" s="109">
        <v>85</v>
      </c>
      <c r="G97" s="108">
        <v>2</v>
      </c>
      <c r="H97" s="108"/>
      <c r="I97" s="108">
        <v>1</v>
      </c>
      <c r="J97" s="108">
        <v>1</v>
      </c>
      <c r="K97" s="108"/>
      <c r="L97" s="108"/>
      <c r="M97" s="108"/>
      <c r="N97" s="108"/>
      <c r="O97" s="108">
        <f t="shared" si="19"/>
        <v>0</v>
      </c>
      <c r="P97" s="108">
        <f t="shared" si="20"/>
        <v>0.5</v>
      </c>
    </row>
    <row r="98" spans="1:16" ht="35.25" customHeight="1">
      <c r="A98" s="141"/>
      <c r="B98" s="138"/>
      <c r="C98" s="138" t="s">
        <v>140</v>
      </c>
      <c r="D98" s="138"/>
      <c r="E98" s="138"/>
      <c r="F98" s="109">
        <v>86</v>
      </c>
      <c r="G98" s="108">
        <f>G99+G112+G116+G125</f>
        <v>214</v>
      </c>
      <c r="H98" s="108">
        <f t="shared" ref="H98:N98" si="22">H99+H112+H116+H125</f>
        <v>0</v>
      </c>
      <c r="I98" s="108">
        <f t="shared" si="22"/>
        <v>275</v>
      </c>
      <c r="J98" s="108">
        <f t="shared" si="22"/>
        <v>276</v>
      </c>
      <c r="K98" s="108">
        <f>K99+K112+K116+K125</f>
        <v>90</v>
      </c>
      <c r="L98" s="108">
        <f t="shared" si="22"/>
        <v>172</v>
      </c>
      <c r="M98" s="108">
        <f t="shared" si="22"/>
        <v>254</v>
      </c>
      <c r="N98" s="108">
        <f>N99+N112+N116+N125</f>
        <v>327</v>
      </c>
      <c r="O98" s="108">
        <f t="shared" si="19"/>
        <v>1.1847826086956521</v>
      </c>
      <c r="P98" s="108">
        <f t="shared" si="20"/>
        <v>1.2897196261682242</v>
      </c>
    </row>
    <row r="99" spans="1:16" ht="35.25" customHeight="1">
      <c r="A99" s="141"/>
      <c r="B99" s="138"/>
      <c r="C99" s="110" t="s">
        <v>114</v>
      </c>
      <c r="D99" s="138" t="s">
        <v>141</v>
      </c>
      <c r="E99" s="138"/>
      <c r="F99" s="109">
        <v>87</v>
      </c>
      <c r="G99" s="108">
        <f>G100+G104</f>
        <v>136</v>
      </c>
      <c r="H99" s="108">
        <f t="shared" ref="H99:N99" si="23">H100+H104</f>
        <v>0</v>
      </c>
      <c r="I99" s="108">
        <f t="shared" si="23"/>
        <v>166</v>
      </c>
      <c r="J99" s="108">
        <f t="shared" si="23"/>
        <v>166</v>
      </c>
      <c r="K99" s="108">
        <f t="shared" si="23"/>
        <v>58</v>
      </c>
      <c r="L99" s="108">
        <f t="shared" si="23"/>
        <v>116</v>
      </c>
      <c r="M99" s="108">
        <f t="shared" si="23"/>
        <v>174</v>
      </c>
      <c r="N99" s="108">
        <f t="shared" si="23"/>
        <v>236</v>
      </c>
      <c r="O99" s="108">
        <f t="shared" si="19"/>
        <v>1.4216867469879517</v>
      </c>
      <c r="P99" s="108">
        <f t="shared" si="20"/>
        <v>1.2205882352941178</v>
      </c>
    </row>
    <row r="100" spans="1:16" ht="42" customHeight="1">
      <c r="A100" s="141"/>
      <c r="B100" s="138"/>
      <c r="C100" s="110" t="s">
        <v>85</v>
      </c>
      <c r="D100" s="138" t="s">
        <v>142</v>
      </c>
      <c r="E100" s="138"/>
      <c r="F100" s="109">
        <v>88</v>
      </c>
      <c r="G100" s="108">
        <f>G101+G102+G103</f>
        <v>121</v>
      </c>
      <c r="H100" s="108">
        <f t="shared" ref="H100:N100" si="24">H101+H102+H103</f>
        <v>0</v>
      </c>
      <c r="I100" s="108">
        <f t="shared" si="24"/>
        <v>145</v>
      </c>
      <c r="J100" s="108">
        <f t="shared" si="24"/>
        <v>145</v>
      </c>
      <c r="K100" s="108">
        <f t="shared" si="24"/>
        <v>52</v>
      </c>
      <c r="L100" s="108">
        <f t="shared" si="24"/>
        <v>105</v>
      </c>
      <c r="M100" s="108">
        <f t="shared" si="24"/>
        <v>158</v>
      </c>
      <c r="N100" s="108">
        <f t="shared" si="24"/>
        <v>215</v>
      </c>
      <c r="O100" s="108">
        <f t="shared" si="19"/>
        <v>1.4827586206896552</v>
      </c>
      <c r="P100" s="108">
        <f t="shared" si="20"/>
        <v>1.1983471074380165</v>
      </c>
    </row>
    <row r="101" spans="1:16">
      <c r="A101" s="141"/>
      <c r="B101" s="138"/>
      <c r="C101" s="138"/>
      <c r="D101" s="138" t="s">
        <v>143</v>
      </c>
      <c r="E101" s="138"/>
      <c r="F101" s="109">
        <v>89</v>
      </c>
      <c r="G101" s="108">
        <v>100</v>
      </c>
      <c r="H101" s="108"/>
      <c r="I101" s="108">
        <v>120</v>
      </c>
      <c r="J101" s="108">
        <v>120</v>
      </c>
      <c r="K101" s="108">
        <v>44</v>
      </c>
      <c r="L101" s="108">
        <v>88</v>
      </c>
      <c r="M101" s="108">
        <v>132</v>
      </c>
      <c r="N101" s="116">
        <v>177</v>
      </c>
      <c r="O101" s="108">
        <f t="shared" si="19"/>
        <v>1.4750000000000001</v>
      </c>
      <c r="P101" s="108">
        <f t="shared" si="20"/>
        <v>1.2</v>
      </c>
    </row>
    <row r="102" spans="1:16" ht="37.5" customHeight="1">
      <c r="A102" s="141"/>
      <c r="B102" s="138"/>
      <c r="C102" s="138"/>
      <c r="D102" s="138" t="s">
        <v>249</v>
      </c>
      <c r="E102" s="138"/>
      <c r="F102" s="109">
        <v>90</v>
      </c>
      <c r="G102" s="108">
        <v>21</v>
      </c>
      <c r="H102" s="108"/>
      <c r="I102" s="108">
        <v>25</v>
      </c>
      <c r="J102" s="108">
        <v>25</v>
      </c>
      <c r="K102" s="108">
        <v>8</v>
      </c>
      <c r="L102" s="108">
        <v>17</v>
      </c>
      <c r="M102" s="108">
        <v>26</v>
      </c>
      <c r="N102" s="108">
        <v>38</v>
      </c>
      <c r="O102" s="108">
        <f t="shared" si="19"/>
        <v>1.52</v>
      </c>
      <c r="P102" s="108">
        <f t="shared" si="20"/>
        <v>1.1904761904761905</v>
      </c>
    </row>
    <row r="103" spans="1:16" ht="8.25" customHeight="1">
      <c r="A103" s="141"/>
      <c r="B103" s="138"/>
      <c r="C103" s="138"/>
      <c r="D103" s="138" t="s">
        <v>310</v>
      </c>
      <c r="E103" s="138"/>
      <c r="F103" s="109">
        <v>91</v>
      </c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</row>
    <row r="104" spans="1:16" ht="32.25" customHeight="1">
      <c r="A104" s="141"/>
      <c r="B104" s="138"/>
      <c r="C104" s="110" t="s">
        <v>86</v>
      </c>
      <c r="D104" s="138" t="s">
        <v>144</v>
      </c>
      <c r="E104" s="138"/>
      <c r="F104" s="109">
        <v>92</v>
      </c>
      <c r="G104" s="108">
        <f>G105+G108+G109+G110+G111</f>
        <v>15</v>
      </c>
      <c r="H104" s="108">
        <f t="shared" ref="H104:N104" si="25">H105+H108+H109+H110+H111</f>
        <v>0</v>
      </c>
      <c r="I104" s="108">
        <f t="shared" si="25"/>
        <v>21</v>
      </c>
      <c r="J104" s="108">
        <v>21</v>
      </c>
      <c r="K104" s="108">
        <f t="shared" si="25"/>
        <v>6</v>
      </c>
      <c r="L104" s="108">
        <f t="shared" si="25"/>
        <v>11</v>
      </c>
      <c r="M104" s="108">
        <f t="shared" si="25"/>
        <v>16</v>
      </c>
      <c r="N104" s="108">
        <f t="shared" si="25"/>
        <v>21</v>
      </c>
      <c r="O104" s="108">
        <f t="shared" si="19"/>
        <v>1</v>
      </c>
      <c r="P104" s="108">
        <f t="shared" si="20"/>
        <v>1.4</v>
      </c>
    </row>
    <row r="105" spans="1:16" ht="52.5" customHeight="1">
      <c r="A105" s="141"/>
      <c r="B105" s="138"/>
      <c r="C105" s="138"/>
      <c r="D105" s="138" t="s">
        <v>402</v>
      </c>
      <c r="E105" s="138"/>
      <c r="F105" s="109">
        <v>93</v>
      </c>
      <c r="G105" s="108">
        <v>2</v>
      </c>
      <c r="H105" s="108"/>
      <c r="I105" s="108">
        <v>3</v>
      </c>
      <c r="J105" s="108">
        <v>3</v>
      </c>
      <c r="K105" s="108">
        <v>1</v>
      </c>
      <c r="L105" s="108">
        <v>1</v>
      </c>
      <c r="M105" s="108">
        <v>1</v>
      </c>
      <c r="N105" s="108">
        <v>3</v>
      </c>
      <c r="O105" s="108">
        <f t="shared" si="19"/>
        <v>1</v>
      </c>
      <c r="P105" s="108">
        <f t="shared" si="20"/>
        <v>1.5</v>
      </c>
    </row>
    <row r="106" spans="1:16" ht="22.5">
      <c r="A106" s="141"/>
      <c r="B106" s="138"/>
      <c r="C106" s="138"/>
      <c r="D106" s="110"/>
      <c r="E106" s="110" t="s">
        <v>250</v>
      </c>
      <c r="F106" s="109">
        <v>94</v>
      </c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</row>
    <row r="107" spans="1:16" ht="33.75">
      <c r="A107" s="141"/>
      <c r="B107" s="138"/>
      <c r="C107" s="138"/>
      <c r="D107" s="110"/>
      <c r="E107" s="110" t="s">
        <v>251</v>
      </c>
      <c r="F107" s="109">
        <v>95</v>
      </c>
      <c r="G107" s="108">
        <v>2</v>
      </c>
      <c r="H107" s="108"/>
      <c r="I107" s="108">
        <v>3</v>
      </c>
      <c r="J107" s="108">
        <v>3</v>
      </c>
      <c r="K107" s="108">
        <v>1</v>
      </c>
      <c r="L107" s="108">
        <v>1</v>
      </c>
      <c r="M107" s="108">
        <v>1</v>
      </c>
      <c r="N107" s="108">
        <v>3</v>
      </c>
      <c r="O107" s="108">
        <f t="shared" si="19"/>
        <v>1</v>
      </c>
      <c r="P107" s="108">
        <f t="shared" si="20"/>
        <v>1.5</v>
      </c>
    </row>
    <row r="108" spans="1:16" ht="24" customHeight="1">
      <c r="A108" s="141"/>
      <c r="B108" s="138"/>
      <c r="C108" s="138"/>
      <c r="D108" s="138" t="s">
        <v>57</v>
      </c>
      <c r="E108" s="138"/>
      <c r="F108" s="109">
        <v>96</v>
      </c>
      <c r="G108" s="108">
        <v>13</v>
      </c>
      <c r="H108" s="108"/>
      <c r="I108" s="108">
        <v>18</v>
      </c>
      <c r="J108" s="108">
        <v>19</v>
      </c>
      <c r="K108" s="108">
        <v>5</v>
      </c>
      <c r="L108" s="108">
        <v>10</v>
      </c>
      <c r="M108" s="108">
        <v>15</v>
      </c>
      <c r="N108" s="108">
        <v>18</v>
      </c>
      <c r="O108" s="108">
        <f t="shared" si="19"/>
        <v>0.94736842105263153</v>
      </c>
      <c r="P108" s="108">
        <f t="shared" si="20"/>
        <v>1.4615384615384615</v>
      </c>
    </row>
    <row r="109" spans="1:16" ht="21" customHeight="1">
      <c r="A109" s="141"/>
      <c r="B109" s="138"/>
      <c r="C109" s="138"/>
      <c r="D109" s="138" t="s">
        <v>252</v>
      </c>
      <c r="E109" s="138"/>
      <c r="F109" s="109">
        <v>97</v>
      </c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</row>
    <row r="110" spans="1:16" ht="35.25" customHeight="1">
      <c r="A110" s="141"/>
      <c r="B110" s="138"/>
      <c r="C110" s="138"/>
      <c r="D110" s="138" t="s">
        <v>253</v>
      </c>
      <c r="E110" s="138"/>
      <c r="F110" s="109">
        <v>98</v>
      </c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</row>
    <row r="111" spans="1:16" ht="31.5" customHeight="1">
      <c r="A111" s="141"/>
      <c r="B111" s="138"/>
      <c r="C111" s="138"/>
      <c r="D111" s="138" t="s">
        <v>96</v>
      </c>
      <c r="E111" s="138"/>
      <c r="F111" s="109">
        <v>99</v>
      </c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</row>
    <row r="112" spans="1:16" ht="30.75" customHeight="1">
      <c r="A112" s="141"/>
      <c r="B112" s="138"/>
      <c r="C112" s="110" t="s">
        <v>87</v>
      </c>
      <c r="D112" s="138" t="s">
        <v>145</v>
      </c>
      <c r="E112" s="138"/>
      <c r="F112" s="109">
        <v>100</v>
      </c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</row>
    <row r="113" spans="1:16" ht="47.25" customHeight="1">
      <c r="A113" s="141"/>
      <c r="B113" s="138"/>
      <c r="C113" s="138"/>
      <c r="D113" s="138" t="s">
        <v>254</v>
      </c>
      <c r="E113" s="138"/>
      <c r="F113" s="109">
        <v>101</v>
      </c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</row>
    <row r="114" spans="1:16" ht="51" customHeight="1">
      <c r="A114" s="141"/>
      <c r="B114" s="138"/>
      <c r="C114" s="138"/>
      <c r="D114" s="138" t="s">
        <v>255</v>
      </c>
      <c r="E114" s="138"/>
      <c r="F114" s="109">
        <v>102</v>
      </c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</row>
    <row r="115" spans="1:16" ht="27" customHeight="1">
      <c r="A115" s="141"/>
      <c r="B115" s="138"/>
      <c r="C115" s="138"/>
      <c r="D115" s="138" t="s">
        <v>256</v>
      </c>
      <c r="E115" s="138"/>
      <c r="F115" s="109">
        <v>103</v>
      </c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</row>
    <row r="116" spans="1:16" ht="50.25" customHeight="1">
      <c r="A116" s="141"/>
      <c r="B116" s="138"/>
      <c r="C116" s="110" t="s">
        <v>88</v>
      </c>
      <c r="D116" s="138" t="s">
        <v>257</v>
      </c>
      <c r="E116" s="138"/>
      <c r="F116" s="109">
        <v>104</v>
      </c>
      <c r="G116" s="108">
        <f>G117+G120+G123+G124</f>
        <v>41</v>
      </c>
      <c r="H116" s="108">
        <f t="shared" ref="H116:J116" si="26">H117+H120+H123+H124</f>
        <v>0</v>
      </c>
      <c r="I116" s="108">
        <f t="shared" si="26"/>
        <v>61</v>
      </c>
      <c r="J116" s="108">
        <f t="shared" si="26"/>
        <v>61</v>
      </c>
      <c r="K116" s="131">
        <v>31</v>
      </c>
      <c r="L116" s="108">
        <v>54</v>
      </c>
      <c r="M116" s="108">
        <v>77</v>
      </c>
      <c r="N116" s="108">
        <v>86</v>
      </c>
      <c r="O116" s="108"/>
      <c r="P116" s="108">
        <f t="shared" si="20"/>
        <v>1.4878048780487805</v>
      </c>
    </row>
    <row r="117" spans="1:16" ht="22.5" customHeight="1">
      <c r="A117" s="141"/>
      <c r="B117" s="138"/>
      <c r="C117" s="138"/>
      <c r="D117" s="138" t="s">
        <v>105</v>
      </c>
      <c r="E117" s="138"/>
      <c r="F117" s="109">
        <v>105</v>
      </c>
      <c r="G117" s="108">
        <v>41</v>
      </c>
      <c r="H117" s="108"/>
      <c r="I117" s="108">
        <v>61</v>
      </c>
      <c r="J117" s="108">
        <v>61</v>
      </c>
      <c r="K117" s="108">
        <v>31</v>
      </c>
      <c r="L117" s="108">
        <v>54</v>
      </c>
      <c r="M117" s="108">
        <v>77</v>
      </c>
      <c r="N117" s="108">
        <v>86</v>
      </c>
      <c r="O117" s="108">
        <f t="shared" si="19"/>
        <v>1.4098360655737705</v>
      </c>
      <c r="P117" s="108">
        <f t="shared" si="20"/>
        <v>1.4878048780487805</v>
      </c>
    </row>
    <row r="118" spans="1:16">
      <c r="A118" s="141"/>
      <c r="B118" s="138"/>
      <c r="C118" s="138"/>
      <c r="D118" s="110"/>
      <c r="E118" s="110" t="s">
        <v>258</v>
      </c>
      <c r="F118" s="109">
        <v>106</v>
      </c>
      <c r="G118" s="108">
        <v>41</v>
      </c>
      <c r="H118" s="108"/>
      <c r="I118" s="108">
        <v>61</v>
      </c>
      <c r="J118" s="108">
        <v>61</v>
      </c>
      <c r="K118" s="108">
        <v>31</v>
      </c>
      <c r="L118" s="108">
        <v>54</v>
      </c>
      <c r="M118" s="108">
        <v>77</v>
      </c>
      <c r="N118" s="108">
        <v>86</v>
      </c>
      <c r="O118" s="108">
        <f t="shared" si="19"/>
        <v>1.4098360655737705</v>
      </c>
      <c r="P118" s="108">
        <f t="shared" si="20"/>
        <v>1.4878048780487805</v>
      </c>
    </row>
    <row r="119" spans="1:16">
      <c r="A119" s="141"/>
      <c r="B119" s="138"/>
      <c r="C119" s="138"/>
      <c r="D119" s="110"/>
      <c r="E119" s="110" t="s">
        <v>259</v>
      </c>
      <c r="F119" s="109">
        <v>107</v>
      </c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</row>
    <row r="120" spans="1:16" ht="53.25" customHeight="1">
      <c r="A120" s="141"/>
      <c r="B120" s="138"/>
      <c r="C120" s="138"/>
      <c r="D120" s="138" t="s">
        <v>260</v>
      </c>
      <c r="E120" s="138"/>
      <c r="F120" s="109">
        <v>108</v>
      </c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</row>
    <row r="121" spans="1:16">
      <c r="A121" s="141"/>
      <c r="B121" s="138"/>
      <c r="C121" s="138"/>
      <c r="D121" s="110"/>
      <c r="E121" s="110" t="s">
        <v>258</v>
      </c>
      <c r="F121" s="109">
        <v>109</v>
      </c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</row>
    <row r="122" spans="1:16">
      <c r="A122" s="141"/>
      <c r="B122" s="138"/>
      <c r="C122" s="138"/>
      <c r="D122" s="110"/>
      <c r="E122" s="110" t="s">
        <v>259</v>
      </c>
      <c r="F122" s="109">
        <v>110</v>
      </c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</row>
    <row r="123" spans="1:16" ht="21" customHeight="1">
      <c r="A123" s="141"/>
      <c r="B123" s="138"/>
      <c r="C123" s="138"/>
      <c r="D123" s="138" t="s">
        <v>261</v>
      </c>
      <c r="E123" s="138"/>
      <c r="F123" s="109">
        <v>111</v>
      </c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</row>
    <row r="124" spans="1:16" ht="20.25" customHeight="1">
      <c r="A124" s="141"/>
      <c r="B124" s="138"/>
      <c r="C124" s="138"/>
      <c r="D124" s="138" t="s">
        <v>262</v>
      </c>
      <c r="E124" s="138"/>
      <c r="F124" s="109">
        <v>112</v>
      </c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</row>
    <row r="125" spans="1:16" ht="27" customHeight="1">
      <c r="A125" s="141"/>
      <c r="B125" s="138"/>
      <c r="C125" s="110" t="s">
        <v>89</v>
      </c>
      <c r="D125" s="138" t="s">
        <v>167</v>
      </c>
      <c r="E125" s="138"/>
      <c r="F125" s="109">
        <v>113</v>
      </c>
      <c r="G125" s="108">
        <v>37</v>
      </c>
      <c r="H125" s="108"/>
      <c r="I125" s="108">
        <v>48</v>
      </c>
      <c r="J125" s="108">
        <v>49</v>
      </c>
      <c r="K125" s="108">
        <v>1</v>
      </c>
      <c r="L125" s="108">
        <v>2</v>
      </c>
      <c r="M125" s="108">
        <v>3</v>
      </c>
      <c r="N125" s="116">
        <v>5</v>
      </c>
      <c r="O125" s="108">
        <f t="shared" si="19"/>
        <v>0.10204081632653061</v>
      </c>
      <c r="P125" s="108">
        <f t="shared" si="20"/>
        <v>1.3243243243243243</v>
      </c>
    </row>
    <row r="126" spans="1:16" ht="36.75" customHeight="1">
      <c r="A126" s="141"/>
      <c r="B126" s="138"/>
      <c r="C126" s="138" t="s">
        <v>263</v>
      </c>
      <c r="D126" s="138"/>
      <c r="E126" s="138"/>
      <c r="F126" s="109">
        <v>114</v>
      </c>
      <c r="G126" s="108">
        <f>G127+G130+G131+G132+G133+G134</f>
        <v>40</v>
      </c>
      <c r="H126" s="108">
        <f t="shared" ref="H126:J126" si="27">H127+H130+H131+H132+H133+H134</f>
        <v>0</v>
      </c>
      <c r="I126" s="108">
        <f t="shared" si="27"/>
        <v>42</v>
      </c>
      <c r="J126" s="108">
        <f t="shared" si="27"/>
        <v>46</v>
      </c>
      <c r="K126" s="108">
        <f t="shared" ref="K126:N126" si="28">K127+K130+K131+K132+K133+K134</f>
        <v>11</v>
      </c>
      <c r="L126" s="108">
        <f t="shared" si="28"/>
        <v>21</v>
      </c>
      <c r="M126" s="108">
        <f t="shared" si="28"/>
        <v>31</v>
      </c>
      <c r="N126" s="108">
        <f t="shared" si="28"/>
        <v>40</v>
      </c>
      <c r="O126" s="108">
        <f t="shared" si="19"/>
        <v>0.86956521739130432</v>
      </c>
      <c r="P126" s="108">
        <f t="shared" si="20"/>
        <v>1.1499999999999999</v>
      </c>
    </row>
    <row r="127" spans="1:16" ht="35.25" customHeight="1">
      <c r="A127" s="141"/>
      <c r="B127" s="138"/>
      <c r="C127" s="110" t="s">
        <v>23</v>
      </c>
      <c r="D127" s="138" t="s">
        <v>264</v>
      </c>
      <c r="E127" s="138"/>
      <c r="F127" s="109">
        <v>115</v>
      </c>
      <c r="G127" s="108">
        <v>29</v>
      </c>
      <c r="H127" s="108">
        <f t="shared" ref="H127:M127" si="29">H134+H135</f>
        <v>0</v>
      </c>
      <c r="I127" s="108">
        <v>27</v>
      </c>
      <c r="J127" s="108">
        <v>23</v>
      </c>
      <c r="K127" s="108">
        <v>9</v>
      </c>
      <c r="L127" s="108">
        <v>16</v>
      </c>
      <c r="M127" s="108">
        <v>23</v>
      </c>
      <c r="N127" s="108">
        <v>28</v>
      </c>
      <c r="O127" s="108">
        <f t="shared" si="19"/>
        <v>1.2173913043478262</v>
      </c>
      <c r="P127" s="108">
        <f t="shared" si="20"/>
        <v>0.7931034482758621</v>
      </c>
    </row>
    <row r="128" spans="1:16" ht="21" customHeight="1">
      <c r="A128" s="141"/>
      <c r="B128" s="138"/>
      <c r="C128" s="138"/>
      <c r="D128" s="138" t="s">
        <v>265</v>
      </c>
      <c r="E128" s="138"/>
      <c r="F128" s="109">
        <v>116</v>
      </c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</row>
    <row r="129" spans="1:16" ht="17.25" customHeight="1">
      <c r="A129" s="141"/>
      <c r="B129" s="138"/>
      <c r="C129" s="138"/>
      <c r="D129" s="138" t="s">
        <v>266</v>
      </c>
      <c r="E129" s="138"/>
      <c r="F129" s="109">
        <v>117</v>
      </c>
      <c r="G129" s="108">
        <v>29</v>
      </c>
      <c r="H129" s="108"/>
      <c r="I129" s="108">
        <v>27</v>
      </c>
      <c r="J129" s="108">
        <v>23</v>
      </c>
      <c r="K129" s="108">
        <v>9</v>
      </c>
      <c r="L129" s="108">
        <v>16</v>
      </c>
      <c r="M129" s="108">
        <v>23</v>
      </c>
      <c r="N129" s="108">
        <v>28</v>
      </c>
      <c r="O129" s="108">
        <f t="shared" si="19"/>
        <v>1.2173913043478262</v>
      </c>
      <c r="P129" s="108">
        <f t="shared" si="20"/>
        <v>0.7931034482758621</v>
      </c>
    </row>
    <row r="130" spans="1:16" ht="36.75" customHeight="1">
      <c r="A130" s="141"/>
      <c r="B130" s="138"/>
      <c r="C130" s="110" t="s">
        <v>24</v>
      </c>
      <c r="D130" s="138" t="s">
        <v>58</v>
      </c>
      <c r="E130" s="138"/>
      <c r="F130" s="109">
        <v>118</v>
      </c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</row>
    <row r="131" spans="1:16" ht="42.75" customHeight="1">
      <c r="A131" s="141"/>
      <c r="B131" s="138"/>
      <c r="C131" s="110" t="s">
        <v>26</v>
      </c>
      <c r="D131" s="138" t="s">
        <v>100</v>
      </c>
      <c r="E131" s="138"/>
      <c r="F131" s="109">
        <v>119</v>
      </c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</row>
    <row r="132" spans="1:16" ht="30.75" customHeight="1">
      <c r="A132" s="141"/>
      <c r="B132" s="138"/>
      <c r="C132" s="110" t="s">
        <v>27</v>
      </c>
      <c r="D132" s="138" t="s">
        <v>38</v>
      </c>
      <c r="E132" s="138"/>
      <c r="F132" s="109">
        <v>120</v>
      </c>
      <c r="G132" s="108">
        <v>6</v>
      </c>
      <c r="H132" s="108"/>
      <c r="I132" s="108">
        <v>7</v>
      </c>
      <c r="J132" s="108">
        <v>16</v>
      </c>
      <c r="K132" s="108">
        <v>1</v>
      </c>
      <c r="L132" s="108">
        <v>2</v>
      </c>
      <c r="M132" s="108">
        <v>3</v>
      </c>
      <c r="N132" s="108">
        <v>5</v>
      </c>
      <c r="O132" s="108">
        <f t="shared" si="19"/>
        <v>0.3125</v>
      </c>
      <c r="P132" s="108">
        <f t="shared" si="20"/>
        <v>2.6666666666666665</v>
      </c>
    </row>
    <row r="133" spans="1:16" ht="29.25" customHeight="1">
      <c r="A133" s="141"/>
      <c r="B133" s="138"/>
      <c r="C133" s="110" t="s">
        <v>28</v>
      </c>
      <c r="D133" s="138" t="s">
        <v>267</v>
      </c>
      <c r="E133" s="138"/>
      <c r="F133" s="109">
        <v>121</v>
      </c>
      <c r="G133" s="108">
        <v>5</v>
      </c>
      <c r="H133" s="108"/>
      <c r="I133" s="108">
        <v>8</v>
      </c>
      <c r="J133" s="108">
        <v>7</v>
      </c>
      <c r="K133" s="108">
        <v>1</v>
      </c>
      <c r="L133" s="108">
        <v>3</v>
      </c>
      <c r="M133" s="108">
        <v>5</v>
      </c>
      <c r="N133" s="108">
        <v>7</v>
      </c>
      <c r="O133" s="108">
        <f t="shared" si="19"/>
        <v>1</v>
      </c>
      <c r="P133" s="108">
        <f t="shared" si="20"/>
        <v>1.4</v>
      </c>
    </row>
    <row r="134" spans="1:16" ht="31.5" customHeight="1">
      <c r="A134" s="141"/>
      <c r="B134" s="138"/>
      <c r="C134" s="110" t="s">
        <v>33</v>
      </c>
      <c r="D134" s="138" t="s">
        <v>268</v>
      </c>
      <c r="E134" s="138"/>
      <c r="F134" s="109">
        <v>122</v>
      </c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</row>
    <row r="135" spans="1:16">
      <c r="A135" s="141"/>
      <c r="B135" s="110"/>
      <c r="C135" s="110"/>
      <c r="D135" s="110" t="s">
        <v>73</v>
      </c>
      <c r="E135" s="110" t="s">
        <v>269</v>
      </c>
      <c r="F135" s="109">
        <v>123</v>
      </c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</row>
    <row r="136" spans="1:16" ht="22.5">
      <c r="A136" s="141"/>
      <c r="B136" s="110"/>
      <c r="C136" s="138"/>
      <c r="D136" s="110" t="s">
        <v>270</v>
      </c>
      <c r="E136" s="110" t="s">
        <v>271</v>
      </c>
      <c r="F136" s="109">
        <v>124</v>
      </c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</row>
    <row r="137" spans="1:16" ht="22.5">
      <c r="A137" s="141"/>
      <c r="B137" s="110"/>
      <c r="C137" s="138"/>
      <c r="D137" s="110" t="s">
        <v>272</v>
      </c>
      <c r="E137" s="110" t="s">
        <v>273</v>
      </c>
      <c r="F137" s="109">
        <v>125</v>
      </c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</row>
    <row r="138" spans="1:16" ht="33.75">
      <c r="A138" s="141"/>
      <c r="B138" s="110"/>
      <c r="C138" s="138"/>
      <c r="D138" s="110" t="s">
        <v>101</v>
      </c>
      <c r="E138" s="110" t="s">
        <v>274</v>
      </c>
      <c r="F138" s="109">
        <v>126</v>
      </c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</row>
    <row r="139" spans="1:16" ht="22.5">
      <c r="A139" s="141"/>
      <c r="B139" s="110"/>
      <c r="C139" s="110"/>
      <c r="D139" s="110" t="s">
        <v>275</v>
      </c>
      <c r="E139" s="110" t="s">
        <v>276</v>
      </c>
      <c r="F139" s="109">
        <v>127</v>
      </c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</row>
    <row r="140" spans="1:16">
      <c r="A140" s="141"/>
      <c r="B140" s="110"/>
      <c r="C140" s="110"/>
      <c r="D140" s="110"/>
      <c r="E140" s="110" t="s">
        <v>277</v>
      </c>
      <c r="F140" s="109">
        <v>128</v>
      </c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</row>
    <row r="141" spans="1:16" ht="22.5">
      <c r="A141" s="141"/>
      <c r="B141" s="110"/>
      <c r="C141" s="110"/>
      <c r="D141" s="110"/>
      <c r="E141" s="110" t="s">
        <v>278</v>
      </c>
      <c r="F141" s="109">
        <v>129</v>
      </c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</row>
    <row r="142" spans="1:16">
      <c r="A142" s="141"/>
      <c r="B142" s="110"/>
      <c r="C142" s="110"/>
      <c r="D142" s="110"/>
      <c r="E142" s="110" t="s">
        <v>279</v>
      </c>
      <c r="F142" s="109">
        <v>130</v>
      </c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</row>
    <row r="143" spans="1:16" ht="20.25" customHeight="1">
      <c r="A143" s="141"/>
      <c r="B143" s="110">
        <v>2</v>
      </c>
      <c r="C143" s="110"/>
      <c r="D143" s="138" t="s">
        <v>280</v>
      </c>
      <c r="E143" s="138"/>
      <c r="F143" s="109">
        <v>131</v>
      </c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</row>
    <row r="144" spans="1:16" ht="22.5" customHeight="1">
      <c r="A144" s="141"/>
      <c r="B144" s="138"/>
      <c r="C144" s="110" t="s">
        <v>23</v>
      </c>
      <c r="D144" s="138" t="s">
        <v>146</v>
      </c>
      <c r="E144" s="138"/>
      <c r="F144" s="109">
        <v>132</v>
      </c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</row>
    <row r="145" spans="1:16">
      <c r="A145" s="141"/>
      <c r="B145" s="138"/>
      <c r="C145" s="110"/>
      <c r="D145" s="110" t="s">
        <v>91</v>
      </c>
      <c r="E145" s="110" t="s">
        <v>281</v>
      </c>
      <c r="F145" s="109">
        <v>133</v>
      </c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</row>
    <row r="146" spans="1:16" ht="20.25" customHeight="1">
      <c r="A146" s="141"/>
      <c r="B146" s="138"/>
      <c r="C146" s="110"/>
      <c r="D146" s="110" t="s">
        <v>92</v>
      </c>
      <c r="E146" s="110" t="s">
        <v>93</v>
      </c>
      <c r="F146" s="109">
        <v>134</v>
      </c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</row>
    <row r="147" spans="1:16" ht="20.25" customHeight="1">
      <c r="A147" s="141"/>
      <c r="B147" s="138"/>
      <c r="C147" s="110" t="s">
        <v>24</v>
      </c>
      <c r="D147" s="138" t="s">
        <v>282</v>
      </c>
      <c r="E147" s="138"/>
      <c r="F147" s="109">
        <v>135</v>
      </c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</row>
    <row r="148" spans="1:16">
      <c r="A148" s="141"/>
      <c r="B148" s="138"/>
      <c r="C148" s="110"/>
      <c r="D148" s="110" t="s">
        <v>49</v>
      </c>
      <c r="E148" s="110" t="s">
        <v>281</v>
      </c>
      <c r="F148" s="109">
        <v>136</v>
      </c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</row>
    <row r="149" spans="1:16" ht="22.5">
      <c r="A149" s="141"/>
      <c r="B149" s="138"/>
      <c r="C149" s="110"/>
      <c r="D149" s="110" t="s">
        <v>51</v>
      </c>
      <c r="E149" s="110" t="s">
        <v>93</v>
      </c>
      <c r="F149" s="109">
        <v>137</v>
      </c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</row>
    <row r="150" spans="1:16" ht="20.25" customHeight="1">
      <c r="A150" s="141"/>
      <c r="B150" s="138"/>
      <c r="C150" s="110" t="s">
        <v>26</v>
      </c>
      <c r="D150" s="138" t="s">
        <v>37</v>
      </c>
      <c r="E150" s="138"/>
      <c r="F150" s="109">
        <v>138</v>
      </c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</row>
    <row r="151" spans="1:16" ht="18" customHeight="1">
      <c r="A151" s="141"/>
      <c r="B151" s="110">
        <v>3</v>
      </c>
      <c r="C151" s="110"/>
      <c r="D151" s="138" t="s">
        <v>8</v>
      </c>
      <c r="E151" s="138"/>
      <c r="F151" s="109">
        <v>139</v>
      </c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</row>
    <row r="152" spans="1:16" ht="24" customHeight="1">
      <c r="A152" s="142" t="s">
        <v>15</v>
      </c>
      <c r="B152" s="110"/>
      <c r="C152" s="110"/>
      <c r="D152" s="138" t="s">
        <v>147</v>
      </c>
      <c r="E152" s="138"/>
      <c r="F152" s="109">
        <v>140</v>
      </c>
      <c r="G152" s="108">
        <f>G13-G41</f>
        <v>68</v>
      </c>
      <c r="H152" s="108">
        <f t="shared" ref="H152:N152" si="30">H13-H41</f>
        <v>0</v>
      </c>
      <c r="I152" s="108">
        <f t="shared" si="30"/>
        <v>24</v>
      </c>
      <c r="J152" s="108">
        <f t="shared" si="30"/>
        <v>32</v>
      </c>
      <c r="K152" s="108"/>
      <c r="L152" s="108"/>
      <c r="M152" s="108"/>
      <c r="N152" s="108">
        <f t="shared" si="30"/>
        <v>39</v>
      </c>
      <c r="O152" s="108">
        <f t="shared" ref="O152:O180" si="31">N152/J152</f>
        <v>1.21875</v>
      </c>
      <c r="P152" s="108">
        <f t="shared" ref="P152:P180" si="32">J152/G152</f>
        <v>0.47058823529411764</v>
      </c>
    </row>
    <row r="153" spans="1:16">
      <c r="A153" s="143"/>
      <c r="B153" s="110"/>
      <c r="C153" s="110"/>
      <c r="D153" s="110"/>
      <c r="E153" s="110" t="s">
        <v>117</v>
      </c>
      <c r="F153" s="109">
        <v>141</v>
      </c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</row>
    <row r="154" spans="1:16">
      <c r="A154" s="144"/>
      <c r="B154" s="110"/>
      <c r="C154" s="110"/>
      <c r="D154" s="110"/>
      <c r="E154" s="110" t="s">
        <v>90</v>
      </c>
      <c r="F154" s="109">
        <v>142</v>
      </c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</row>
    <row r="155" spans="1:16" ht="16.5" customHeight="1">
      <c r="A155" s="108" t="s">
        <v>16</v>
      </c>
      <c r="B155" s="110"/>
      <c r="C155" s="110"/>
      <c r="D155" s="138" t="s">
        <v>63</v>
      </c>
      <c r="E155" s="138"/>
      <c r="F155" s="109">
        <v>143</v>
      </c>
      <c r="G155" s="108">
        <v>14</v>
      </c>
      <c r="H155" s="108"/>
      <c r="I155" s="108">
        <v>8</v>
      </c>
      <c r="J155" s="108">
        <v>9</v>
      </c>
      <c r="K155" s="108"/>
      <c r="L155" s="108"/>
      <c r="M155" s="108"/>
      <c r="N155" s="108">
        <v>10</v>
      </c>
      <c r="O155" s="108">
        <f t="shared" si="31"/>
        <v>1.1111111111111112</v>
      </c>
      <c r="P155" s="108">
        <f t="shared" si="32"/>
        <v>0.6428571428571429</v>
      </c>
    </row>
    <row r="156" spans="1:16" ht="19.5" customHeight="1">
      <c r="A156" s="142" t="s">
        <v>17</v>
      </c>
      <c r="B156" s="110"/>
      <c r="C156" s="110"/>
      <c r="D156" s="138" t="s">
        <v>11</v>
      </c>
      <c r="E156" s="138"/>
      <c r="F156" s="109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</row>
    <row r="157" spans="1:16" ht="21" customHeight="1">
      <c r="A157" s="143"/>
      <c r="B157" s="110">
        <v>1</v>
      </c>
      <c r="C157" s="110"/>
      <c r="D157" s="138" t="s">
        <v>283</v>
      </c>
      <c r="E157" s="138"/>
      <c r="F157" s="109">
        <v>144</v>
      </c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</row>
    <row r="158" spans="1:16" ht="27.75" customHeight="1">
      <c r="A158" s="143"/>
      <c r="B158" s="110"/>
      <c r="C158" s="110" t="s">
        <v>23</v>
      </c>
      <c r="D158" s="138" t="s">
        <v>284</v>
      </c>
      <c r="E158" s="138"/>
      <c r="F158" s="109">
        <v>145</v>
      </c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</row>
    <row r="159" spans="1:16" ht="27.75" customHeight="1">
      <c r="A159" s="143"/>
      <c r="B159" s="110"/>
      <c r="C159" s="110" t="s">
        <v>24</v>
      </c>
      <c r="D159" s="138" t="s">
        <v>285</v>
      </c>
      <c r="E159" s="138"/>
      <c r="F159" s="109">
        <v>146</v>
      </c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</row>
    <row r="160" spans="1:16" ht="18" customHeight="1">
      <c r="A160" s="143"/>
      <c r="B160" s="110">
        <v>2</v>
      </c>
      <c r="C160" s="110"/>
      <c r="D160" s="138" t="s">
        <v>311</v>
      </c>
      <c r="E160" s="138"/>
      <c r="F160" s="109">
        <v>147</v>
      </c>
      <c r="G160" s="108">
        <f>G99</f>
        <v>136</v>
      </c>
      <c r="H160" s="108">
        <f t="shared" ref="H160:N160" si="33">H99</f>
        <v>0</v>
      </c>
      <c r="I160" s="108">
        <f t="shared" si="33"/>
        <v>166</v>
      </c>
      <c r="J160" s="108">
        <f t="shared" si="33"/>
        <v>166</v>
      </c>
      <c r="K160" s="108">
        <f t="shared" si="33"/>
        <v>58</v>
      </c>
      <c r="L160" s="108">
        <f t="shared" si="33"/>
        <v>116</v>
      </c>
      <c r="M160" s="108">
        <f t="shared" si="33"/>
        <v>174</v>
      </c>
      <c r="N160" s="108">
        <f t="shared" si="33"/>
        <v>236</v>
      </c>
      <c r="O160" s="108">
        <f t="shared" si="31"/>
        <v>1.4216867469879517</v>
      </c>
      <c r="P160" s="108">
        <f t="shared" si="32"/>
        <v>1.2205882352941178</v>
      </c>
    </row>
    <row r="161" spans="1:16">
      <c r="A161" s="143"/>
      <c r="B161" s="110"/>
      <c r="C161" s="110" t="s">
        <v>23</v>
      </c>
      <c r="D161" s="138" t="s">
        <v>286</v>
      </c>
      <c r="E161" s="138"/>
      <c r="F161" s="109">
        <v>148</v>
      </c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</row>
    <row r="162" spans="1:16">
      <c r="A162" s="143"/>
      <c r="B162" s="110"/>
      <c r="C162" s="110" t="s">
        <v>24</v>
      </c>
      <c r="D162" s="138" t="s">
        <v>286</v>
      </c>
      <c r="E162" s="138"/>
      <c r="F162" s="109">
        <v>149</v>
      </c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</row>
    <row r="163" spans="1:16" ht="13.5" customHeight="1">
      <c r="A163" s="143"/>
      <c r="B163" s="110"/>
      <c r="C163" s="110" t="s">
        <v>26</v>
      </c>
      <c r="D163" s="138" t="s">
        <v>286</v>
      </c>
      <c r="E163" s="138"/>
      <c r="F163" s="109">
        <v>150</v>
      </c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</row>
    <row r="164" spans="1:16" ht="17.25" customHeight="1">
      <c r="A164" s="143"/>
      <c r="B164" s="110">
        <v>3</v>
      </c>
      <c r="C164" s="110"/>
      <c r="D164" s="138" t="s">
        <v>148</v>
      </c>
      <c r="E164" s="138"/>
      <c r="F164" s="109">
        <v>151</v>
      </c>
      <c r="G164" s="108">
        <f>G100</f>
        <v>121</v>
      </c>
      <c r="H164" s="108">
        <f t="shared" ref="H164:N164" si="34">H100</f>
        <v>0</v>
      </c>
      <c r="I164" s="108">
        <f t="shared" si="34"/>
        <v>145</v>
      </c>
      <c r="J164" s="108">
        <f t="shared" si="34"/>
        <v>145</v>
      </c>
      <c r="K164" s="108">
        <v>50</v>
      </c>
      <c r="L164" s="108">
        <v>104</v>
      </c>
      <c r="M164" s="108">
        <f t="shared" si="34"/>
        <v>158</v>
      </c>
      <c r="N164" s="108">
        <f t="shared" si="34"/>
        <v>215</v>
      </c>
      <c r="O164" s="108">
        <f t="shared" si="31"/>
        <v>1.4827586206896552</v>
      </c>
      <c r="P164" s="108">
        <f t="shared" si="32"/>
        <v>1.1983471074380165</v>
      </c>
    </row>
    <row r="165" spans="1:16" ht="20.25" customHeight="1">
      <c r="A165" s="143"/>
      <c r="B165" s="110">
        <v>4</v>
      </c>
      <c r="C165" s="110"/>
      <c r="D165" s="138" t="s">
        <v>60</v>
      </c>
      <c r="E165" s="138"/>
      <c r="F165" s="109">
        <v>152</v>
      </c>
      <c r="G165" s="111"/>
      <c r="H165" s="108"/>
      <c r="I165" s="111"/>
      <c r="J165" s="111"/>
      <c r="K165" s="108"/>
      <c r="L165" s="108"/>
      <c r="M165" s="108"/>
      <c r="N165" s="108">
        <v>7</v>
      </c>
      <c r="O165" s="108"/>
      <c r="P165" s="108"/>
    </row>
    <row r="166" spans="1:16" ht="12.75" customHeight="1">
      <c r="A166" s="143"/>
      <c r="B166" s="110">
        <v>5</v>
      </c>
      <c r="C166" s="110"/>
      <c r="D166" s="138" t="s">
        <v>287</v>
      </c>
      <c r="E166" s="138"/>
      <c r="F166" s="109">
        <v>153</v>
      </c>
      <c r="G166" s="111">
        <v>6</v>
      </c>
      <c r="H166" s="108"/>
      <c r="I166" s="111">
        <v>6</v>
      </c>
      <c r="J166" s="108">
        <v>6</v>
      </c>
      <c r="K166" s="108"/>
      <c r="L166" s="108"/>
      <c r="M166" s="108"/>
      <c r="N166" s="108">
        <v>6</v>
      </c>
      <c r="O166" s="108">
        <f t="shared" si="31"/>
        <v>1</v>
      </c>
      <c r="P166" s="108">
        <f t="shared" si="32"/>
        <v>1</v>
      </c>
    </row>
    <row r="167" spans="1:16" ht="40.5" customHeight="1">
      <c r="A167" s="143"/>
      <c r="B167" s="110">
        <v>6</v>
      </c>
      <c r="C167" s="110" t="s">
        <v>23</v>
      </c>
      <c r="D167" s="138" t="s">
        <v>288</v>
      </c>
      <c r="E167" s="138"/>
      <c r="F167" s="109">
        <v>154</v>
      </c>
      <c r="G167" s="111">
        <v>1680.556</v>
      </c>
      <c r="H167" s="108"/>
      <c r="I167" s="111">
        <v>2014</v>
      </c>
      <c r="J167" s="111"/>
      <c r="K167" s="108"/>
      <c r="L167" s="108"/>
      <c r="M167" s="108"/>
      <c r="N167" s="108">
        <v>3240</v>
      </c>
      <c r="O167" s="108"/>
      <c r="P167" s="108"/>
    </row>
    <row r="168" spans="1:16" ht="43.5" customHeight="1">
      <c r="A168" s="143"/>
      <c r="B168" s="110"/>
      <c r="C168" s="110" t="s">
        <v>24</v>
      </c>
      <c r="D168" s="138" t="s">
        <v>289</v>
      </c>
      <c r="E168" s="138"/>
      <c r="F168" s="109">
        <v>155</v>
      </c>
      <c r="G168" s="111">
        <v>1888.8888999999999</v>
      </c>
      <c r="H168" s="108"/>
      <c r="I168" s="111">
        <v>2306</v>
      </c>
      <c r="J168" s="108"/>
      <c r="K168" s="108"/>
      <c r="L168" s="108"/>
      <c r="M168" s="108"/>
      <c r="N168" s="108">
        <v>3280</v>
      </c>
      <c r="O168" s="108"/>
      <c r="P168" s="108"/>
    </row>
    <row r="169" spans="1:16" ht="33.75" customHeight="1">
      <c r="A169" s="143"/>
      <c r="B169" s="110">
        <v>7</v>
      </c>
      <c r="C169" s="110" t="s">
        <v>23</v>
      </c>
      <c r="D169" s="138" t="s">
        <v>312</v>
      </c>
      <c r="E169" s="138"/>
      <c r="F169" s="109">
        <v>156</v>
      </c>
      <c r="G169" s="111">
        <v>78</v>
      </c>
      <c r="H169" s="108"/>
      <c r="I169" s="111">
        <v>79</v>
      </c>
      <c r="J169" s="108"/>
      <c r="K169" s="108"/>
      <c r="L169" s="108"/>
      <c r="M169" s="108"/>
      <c r="N169" s="108">
        <f>N14/N166</f>
        <v>92.833333333333329</v>
      </c>
      <c r="O169" s="108"/>
      <c r="P169" s="108"/>
    </row>
    <row r="170" spans="1:16" ht="27" customHeight="1">
      <c r="A170" s="143"/>
      <c r="B170" s="110"/>
      <c r="C170" s="110" t="s">
        <v>24</v>
      </c>
      <c r="D170" s="138" t="s">
        <v>190</v>
      </c>
      <c r="E170" s="138"/>
      <c r="F170" s="109">
        <v>157</v>
      </c>
      <c r="G170" s="111"/>
      <c r="H170" s="108"/>
      <c r="I170" s="111"/>
      <c r="J170" s="108"/>
      <c r="K170" s="108"/>
      <c r="L170" s="108"/>
      <c r="M170" s="108"/>
      <c r="N170" s="108"/>
      <c r="O170" s="108"/>
      <c r="P170" s="108"/>
    </row>
    <row r="171" spans="1:16" ht="29.25" customHeight="1">
      <c r="A171" s="143"/>
      <c r="B171" s="110"/>
      <c r="C171" s="110" t="s">
        <v>26</v>
      </c>
      <c r="D171" s="138" t="s">
        <v>290</v>
      </c>
      <c r="E171" s="138"/>
      <c r="F171" s="109">
        <v>158</v>
      </c>
      <c r="G171" s="111"/>
      <c r="H171" s="108"/>
      <c r="I171" s="111"/>
      <c r="J171" s="108"/>
      <c r="K171" s="108"/>
      <c r="L171" s="108"/>
      <c r="M171" s="108"/>
      <c r="N171" s="108"/>
      <c r="O171" s="108"/>
      <c r="P171" s="108"/>
    </row>
    <row r="172" spans="1:16" ht="27" customHeight="1">
      <c r="A172" s="143"/>
      <c r="B172" s="110"/>
      <c r="C172" s="110" t="s">
        <v>72</v>
      </c>
      <c r="D172" s="138" t="s">
        <v>291</v>
      </c>
      <c r="E172" s="138"/>
      <c r="F172" s="109">
        <v>159</v>
      </c>
      <c r="G172" s="111"/>
      <c r="H172" s="108"/>
      <c r="I172" s="111"/>
      <c r="J172" s="108"/>
      <c r="K172" s="108"/>
      <c r="L172" s="108"/>
      <c r="M172" s="108"/>
      <c r="N172" s="108"/>
      <c r="O172" s="108"/>
      <c r="P172" s="108"/>
    </row>
    <row r="173" spans="1:16">
      <c r="A173" s="143"/>
      <c r="B173" s="110"/>
      <c r="C173" s="110"/>
      <c r="D173" s="110"/>
      <c r="E173" s="110" t="s">
        <v>292</v>
      </c>
      <c r="F173" s="109">
        <v>160</v>
      </c>
      <c r="G173" s="111"/>
      <c r="H173" s="108"/>
      <c r="I173" s="111"/>
      <c r="J173" s="108"/>
      <c r="K173" s="108"/>
      <c r="L173" s="108"/>
      <c r="M173" s="108"/>
      <c r="N173" s="108"/>
      <c r="O173" s="108"/>
      <c r="P173" s="108"/>
    </row>
    <row r="174" spans="1:16">
      <c r="A174" s="143"/>
      <c r="B174" s="110"/>
      <c r="C174" s="110"/>
      <c r="D174" s="110"/>
      <c r="E174" s="110" t="s">
        <v>293</v>
      </c>
      <c r="F174" s="109">
        <v>161</v>
      </c>
      <c r="G174" s="111"/>
      <c r="H174" s="108"/>
      <c r="I174" s="111"/>
      <c r="J174" s="108"/>
      <c r="K174" s="108"/>
      <c r="L174" s="108"/>
      <c r="M174" s="108"/>
      <c r="N174" s="108"/>
      <c r="O174" s="108"/>
      <c r="P174" s="108"/>
    </row>
    <row r="175" spans="1:16">
      <c r="A175" s="143"/>
      <c r="B175" s="110"/>
      <c r="C175" s="110"/>
      <c r="D175" s="110"/>
      <c r="E175" s="110" t="s">
        <v>294</v>
      </c>
      <c r="F175" s="109">
        <v>162</v>
      </c>
      <c r="G175" s="111"/>
      <c r="H175" s="108"/>
      <c r="I175" s="111"/>
      <c r="J175" s="108"/>
      <c r="K175" s="108"/>
      <c r="L175" s="108"/>
      <c r="M175" s="108"/>
      <c r="N175" s="108"/>
      <c r="O175" s="108"/>
      <c r="P175" s="108"/>
    </row>
    <row r="176" spans="1:16" ht="22.5">
      <c r="A176" s="143"/>
      <c r="B176" s="110"/>
      <c r="C176" s="110"/>
      <c r="D176" s="110"/>
      <c r="E176" s="110" t="s">
        <v>295</v>
      </c>
      <c r="F176" s="109">
        <v>163</v>
      </c>
      <c r="G176" s="111"/>
      <c r="H176" s="108"/>
      <c r="I176" s="111"/>
      <c r="J176" s="108"/>
      <c r="K176" s="108"/>
      <c r="L176" s="108"/>
      <c r="M176" s="108"/>
      <c r="N176" s="108"/>
      <c r="O176" s="108"/>
      <c r="P176" s="108"/>
    </row>
    <row r="177" spans="1:16">
      <c r="A177" s="143"/>
      <c r="B177" s="110">
        <v>8</v>
      </c>
      <c r="C177" s="110"/>
      <c r="D177" s="138" t="s">
        <v>193</v>
      </c>
      <c r="E177" s="138"/>
      <c r="F177" s="109">
        <v>164</v>
      </c>
      <c r="G177" s="111"/>
      <c r="H177" s="108"/>
      <c r="I177" s="111"/>
      <c r="J177" s="108"/>
      <c r="K177" s="108"/>
      <c r="L177" s="108"/>
      <c r="M177" s="108"/>
      <c r="N177" s="108"/>
      <c r="O177" s="108"/>
      <c r="P177" s="108"/>
    </row>
    <row r="178" spans="1:16" ht="18" customHeight="1">
      <c r="A178" s="143"/>
      <c r="B178" s="110">
        <v>9</v>
      </c>
      <c r="C178" s="110"/>
      <c r="D178" s="138" t="s">
        <v>296</v>
      </c>
      <c r="E178" s="138"/>
      <c r="F178" s="109">
        <v>165</v>
      </c>
      <c r="G178" s="111">
        <v>38</v>
      </c>
      <c r="H178" s="108"/>
      <c r="I178" s="111">
        <v>38</v>
      </c>
      <c r="J178" s="108">
        <v>38</v>
      </c>
      <c r="K178" s="108"/>
      <c r="L178" s="108"/>
      <c r="M178" s="108"/>
      <c r="N178" s="108">
        <v>38</v>
      </c>
      <c r="O178" s="108">
        <f t="shared" si="31"/>
        <v>1</v>
      </c>
      <c r="P178" s="108">
        <f t="shared" si="32"/>
        <v>1</v>
      </c>
    </row>
    <row r="179" spans="1:16" ht="22.5">
      <c r="A179" s="143"/>
      <c r="B179" s="110"/>
      <c r="C179" s="110"/>
      <c r="D179" s="110"/>
      <c r="E179" s="110" t="s">
        <v>297</v>
      </c>
      <c r="F179" s="109">
        <v>166</v>
      </c>
      <c r="G179" s="111"/>
      <c r="H179" s="108"/>
      <c r="I179" s="111"/>
      <c r="J179" s="108"/>
      <c r="K179" s="108"/>
      <c r="L179" s="108"/>
      <c r="M179" s="108"/>
      <c r="N179" s="108"/>
      <c r="O179" s="108"/>
      <c r="P179" s="108"/>
    </row>
    <row r="180" spans="1:16">
      <c r="A180" s="143"/>
      <c r="B180" s="110"/>
      <c r="C180" s="110"/>
      <c r="D180" s="110"/>
      <c r="E180" s="110" t="s">
        <v>298</v>
      </c>
      <c r="F180" s="109">
        <v>167</v>
      </c>
      <c r="G180" s="111">
        <v>38</v>
      </c>
      <c r="H180" s="108"/>
      <c r="I180" s="111">
        <v>38</v>
      </c>
      <c r="J180" s="108">
        <v>38</v>
      </c>
      <c r="K180" s="108"/>
      <c r="L180" s="108"/>
      <c r="M180" s="108"/>
      <c r="N180" s="108">
        <v>38</v>
      </c>
      <c r="O180" s="108">
        <f t="shared" si="31"/>
        <v>1</v>
      </c>
      <c r="P180" s="108">
        <f t="shared" si="32"/>
        <v>1</v>
      </c>
    </row>
    <row r="181" spans="1:16">
      <c r="A181" s="143"/>
      <c r="B181" s="110"/>
      <c r="C181" s="110"/>
      <c r="D181" s="110"/>
      <c r="E181" s="110" t="s">
        <v>299</v>
      </c>
      <c r="F181" s="109">
        <v>168</v>
      </c>
      <c r="G181" s="111"/>
      <c r="H181" s="108"/>
      <c r="I181" s="111"/>
      <c r="J181" s="108"/>
      <c r="K181" s="108"/>
      <c r="L181" s="108"/>
      <c r="M181" s="108"/>
      <c r="N181" s="108"/>
      <c r="O181" s="108"/>
      <c r="P181" s="108"/>
    </row>
    <row r="182" spans="1:16">
      <c r="A182" s="143"/>
      <c r="B182" s="110"/>
      <c r="C182" s="110"/>
      <c r="D182" s="110"/>
      <c r="E182" s="110" t="s">
        <v>300</v>
      </c>
      <c r="F182" s="109">
        <v>169</v>
      </c>
      <c r="G182" s="111"/>
      <c r="H182" s="108"/>
      <c r="I182" s="111"/>
      <c r="J182" s="108"/>
      <c r="K182" s="108"/>
      <c r="L182" s="108"/>
      <c r="M182" s="108"/>
      <c r="N182" s="108"/>
      <c r="O182" s="108"/>
      <c r="P182" s="108"/>
    </row>
    <row r="183" spans="1:16">
      <c r="A183" s="143"/>
      <c r="B183" s="110"/>
      <c r="C183" s="110"/>
      <c r="D183" s="110"/>
      <c r="E183" s="110" t="s">
        <v>301</v>
      </c>
      <c r="F183" s="109">
        <v>170</v>
      </c>
      <c r="G183" s="111"/>
      <c r="H183" s="108"/>
      <c r="I183" s="111"/>
      <c r="J183" s="108"/>
      <c r="K183" s="108"/>
      <c r="L183" s="108"/>
      <c r="M183" s="108"/>
      <c r="N183" s="108"/>
      <c r="O183" s="108"/>
      <c r="P183" s="108"/>
    </row>
    <row r="184" spans="1:16" ht="22.5">
      <c r="A184" s="144"/>
      <c r="B184" s="110">
        <v>10</v>
      </c>
      <c r="C184" s="110"/>
      <c r="D184" s="110"/>
      <c r="E184" s="110" t="s">
        <v>302</v>
      </c>
      <c r="F184" s="109">
        <v>171</v>
      </c>
      <c r="G184" s="111"/>
      <c r="H184" s="108"/>
      <c r="I184" s="111"/>
      <c r="J184" s="108"/>
      <c r="K184" s="108"/>
      <c r="L184" s="108"/>
      <c r="M184" s="108"/>
      <c r="N184" s="108"/>
      <c r="O184" s="108"/>
      <c r="P184" s="108"/>
    </row>
    <row r="185" spans="1:16">
      <c r="A185" s="112"/>
      <c r="B185" s="112"/>
      <c r="C185" s="112"/>
      <c r="D185" s="112"/>
      <c r="E185" s="112"/>
      <c r="F185" s="113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</row>
    <row r="186" spans="1:16">
      <c r="A186" s="112"/>
      <c r="B186" s="112"/>
      <c r="C186" s="112"/>
      <c r="D186" s="112"/>
      <c r="E186" s="112"/>
      <c r="F186" s="113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</row>
    <row r="187" spans="1:16">
      <c r="A187" s="117"/>
      <c r="B187" s="117"/>
      <c r="C187" s="117"/>
      <c r="D187" s="112"/>
      <c r="E187" s="112"/>
      <c r="F187" s="113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</row>
    <row r="188" spans="1:16">
      <c r="A188" s="118"/>
      <c r="B188" s="117"/>
      <c r="C188" s="117"/>
      <c r="D188" s="112"/>
      <c r="E188" s="112"/>
      <c r="F188" s="113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</row>
    <row r="189" spans="1:16" s="14" customFormat="1" ht="37.5" customHeight="1">
      <c r="A189" s="119"/>
      <c r="B189" s="119"/>
      <c r="C189" s="119"/>
      <c r="D189" s="140" t="s">
        <v>197</v>
      </c>
      <c r="E189" s="140"/>
      <c r="F189" s="115"/>
      <c r="G189" s="114"/>
      <c r="H189" s="114"/>
      <c r="I189" s="114"/>
      <c r="J189" s="139" t="s">
        <v>198</v>
      </c>
      <c r="K189" s="139"/>
      <c r="L189" s="139"/>
      <c r="M189" s="139"/>
      <c r="N189" s="114"/>
      <c r="O189" s="114"/>
      <c r="P189" s="114"/>
    </row>
    <row r="190" spans="1:16" ht="13.5" customHeight="1">
      <c r="A190" s="120"/>
      <c r="B190" s="120"/>
      <c r="C190" s="120"/>
      <c r="D190" s="24"/>
      <c r="E190" s="24"/>
    </row>
  </sheetData>
  <mergeCells count="146">
    <mergeCell ref="A152:A154"/>
    <mergeCell ref="A156:A184"/>
    <mergeCell ref="J10:J11"/>
    <mergeCell ref="A7:P7"/>
    <mergeCell ref="A8:P8"/>
    <mergeCell ref="A9:C11"/>
    <mergeCell ref="D9:E11"/>
    <mergeCell ref="F9:F11"/>
    <mergeCell ref="G9:G11"/>
    <mergeCell ref="H9:J9"/>
    <mergeCell ref="K9:N9"/>
    <mergeCell ref="H10:I10"/>
    <mergeCell ref="K10:N10"/>
    <mergeCell ref="B12:C12"/>
    <mergeCell ref="D12:E12"/>
    <mergeCell ref="D13:E13"/>
    <mergeCell ref="A14:A40"/>
    <mergeCell ref="D14:E14"/>
    <mergeCell ref="B15:B33"/>
    <mergeCell ref="D15:E15"/>
    <mergeCell ref="C16:C19"/>
    <mergeCell ref="D20:E20"/>
    <mergeCell ref="D21:E21"/>
    <mergeCell ref="C22:C23"/>
    <mergeCell ref="D24:E24"/>
    <mergeCell ref="D25:E25"/>
    <mergeCell ref="D26:E26"/>
    <mergeCell ref="C27:C29"/>
    <mergeCell ref="C30:C33"/>
    <mergeCell ref="D34:E34"/>
    <mergeCell ref="B35:B39"/>
    <mergeCell ref="D35:E35"/>
    <mergeCell ref="D36:E36"/>
    <mergeCell ref="D37:E37"/>
    <mergeCell ref="D38:E38"/>
    <mergeCell ref="D39:E39"/>
    <mergeCell ref="D40:E40"/>
    <mergeCell ref="B41:E41"/>
    <mergeCell ref="A42:A151"/>
    <mergeCell ref="C42:E42"/>
    <mergeCell ref="B43:B134"/>
    <mergeCell ref="C43:E43"/>
    <mergeCell ref="D44:E44"/>
    <mergeCell ref="D45:E45"/>
    <mergeCell ref="D46:E46"/>
    <mergeCell ref="D49:E49"/>
    <mergeCell ref="D50:E50"/>
    <mergeCell ref="D51:E51"/>
    <mergeCell ref="D52:E52"/>
    <mergeCell ref="D53:E53"/>
    <mergeCell ref="D54:E54"/>
    <mergeCell ref="D57:E57"/>
    <mergeCell ref="D58:E58"/>
    <mergeCell ref="D59:E59"/>
    <mergeCell ref="D60:E60"/>
    <mergeCell ref="D62:E62"/>
    <mergeCell ref="C63:C68"/>
    <mergeCell ref="D66:D68"/>
    <mergeCell ref="D69:E69"/>
    <mergeCell ref="C70:C73"/>
    <mergeCell ref="D74:E74"/>
    <mergeCell ref="D75:E75"/>
    <mergeCell ref="C76:C78"/>
    <mergeCell ref="D76:E76"/>
    <mergeCell ref="D77:E77"/>
    <mergeCell ref="D78:E78"/>
    <mergeCell ref="D79:E79"/>
    <mergeCell ref="D80:E80"/>
    <mergeCell ref="D81:E81"/>
    <mergeCell ref="C82:C84"/>
    <mergeCell ref="C85:C89"/>
    <mergeCell ref="D90:E90"/>
    <mergeCell ref="C91:E91"/>
    <mergeCell ref="D92:E92"/>
    <mergeCell ref="D93:E93"/>
    <mergeCell ref="D94:E94"/>
    <mergeCell ref="D95:E95"/>
    <mergeCell ref="D96:E96"/>
    <mergeCell ref="D97:E97"/>
    <mergeCell ref="C98:E98"/>
    <mergeCell ref="D99:E99"/>
    <mergeCell ref="D100:E100"/>
    <mergeCell ref="C101:C103"/>
    <mergeCell ref="D101:E101"/>
    <mergeCell ref="D102:E102"/>
    <mergeCell ref="D103:E103"/>
    <mergeCell ref="D104:E104"/>
    <mergeCell ref="C105:C106"/>
    <mergeCell ref="D105:E105"/>
    <mergeCell ref="C107:C111"/>
    <mergeCell ref="D108:E108"/>
    <mergeCell ref="D109:E109"/>
    <mergeCell ref="D110:E110"/>
    <mergeCell ref="D111:E111"/>
    <mergeCell ref="D112:E112"/>
    <mergeCell ref="C113:C115"/>
    <mergeCell ref="D113:E113"/>
    <mergeCell ref="D114:E114"/>
    <mergeCell ref="D115:E115"/>
    <mergeCell ref="D116:E116"/>
    <mergeCell ref="C117:C124"/>
    <mergeCell ref="D117:E117"/>
    <mergeCell ref="D120:E120"/>
    <mergeCell ref="D123:E123"/>
    <mergeCell ref="D124:E124"/>
    <mergeCell ref="D125:E125"/>
    <mergeCell ref="C126:E126"/>
    <mergeCell ref="D127:E127"/>
    <mergeCell ref="C128:C129"/>
    <mergeCell ref="D128:E128"/>
    <mergeCell ref="D129:E129"/>
    <mergeCell ref="D130:E130"/>
    <mergeCell ref="D131:E131"/>
    <mergeCell ref="D132:E132"/>
    <mergeCell ref="D133:E133"/>
    <mergeCell ref="D134:E134"/>
    <mergeCell ref="C136:C138"/>
    <mergeCell ref="D143:E143"/>
    <mergeCell ref="B144:B150"/>
    <mergeCell ref="D144:E144"/>
    <mergeCell ref="D147:E147"/>
    <mergeCell ref="D150:E150"/>
    <mergeCell ref="D151:E151"/>
    <mergeCell ref="D152:E152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J189:M189"/>
    <mergeCell ref="D189:E189"/>
    <mergeCell ref="D169:E169"/>
    <mergeCell ref="D170:E170"/>
    <mergeCell ref="D171:E171"/>
    <mergeCell ref="D172:E172"/>
    <mergeCell ref="D177:E177"/>
    <mergeCell ref="D178:E17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I1"/>
    </sheetView>
  </sheetViews>
  <sheetFormatPr defaultRowHeight="12.75"/>
  <cols>
    <col min="2" max="2" width="27.5703125" customWidth="1"/>
    <col min="3" max="3" width="10.42578125" customWidth="1"/>
    <col min="4" max="4" width="6.7109375" customWidth="1"/>
    <col min="5" max="5" width="7.85546875" customWidth="1"/>
    <col min="6" max="6" width="9.140625" customWidth="1"/>
    <col min="7" max="7" width="7.28515625" customWidth="1"/>
    <col min="8" max="8" width="9.140625" customWidth="1"/>
    <col min="9" max="9" width="14.28515625" customWidth="1"/>
  </cols>
  <sheetData>
    <row r="1" spans="1:11" ht="31.5" customHeight="1">
      <c r="A1" s="149"/>
      <c r="B1" s="149"/>
      <c r="C1" s="149"/>
      <c r="D1" s="149"/>
      <c r="E1" s="149"/>
      <c r="F1" s="149"/>
      <c r="G1" s="149"/>
      <c r="H1" s="149"/>
      <c r="I1" s="149"/>
    </row>
    <row r="2" spans="1:11">
      <c r="A2" s="103" t="s">
        <v>149</v>
      </c>
      <c r="B2" s="104"/>
      <c r="C2" s="105"/>
      <c r="D2" s="104"/>
      <c r="E2" s="106"/>
      <c r="F2" s="107"/>
      <c r="G2" s="107" t="s">
        <v>405</v>
      </c>
      <c r="H2" s="107"/>
      <c r="I2" s="124"/>
      <c r="J2" s="6"/>
      <c r="K2" s="5"/>
    </row>
    <row r="3" spans="1:11">
      <c r="A3" s="103" t="s">
        <v>323</v>
      </c>
      <c r="B3" s="104"/>
      <c r="C3" s="105"/>
      <c r="D3" s="104"/>
      <c r="E3" s="106"/>
      <c r="F3" s="107"/>
      <c r="G3" s="107"/>
      <c r="H3" s="107"/>
      <c r="I3" s="128"/>
      <c r="J3" s="6"/>
      <c r="K3" s="5"/>
    </row>
    <row r="4" spans="1:11">
      <c r="A4" s="103" t="s">
        <v>325</v>
      </c>
      <c r="B4" s="104"/>
      <c r="C4" s="105"/>
      <c r="D4" s="104"/>
      <c r="E4" s="106"/>
      <c r="F4" s="107"/>
      <c r="G4" s="107"/>
      <c r="H4" s="107"/>
      <c r="I4" s="128"/>
      <c r="J4" s="6"/>
      <c r="K4" s="5"/>
    </row>
    <row r="5" spans="1:11" ht="13.5" thickBot="1">
      <c r="A5" s="103" t="s">
        <v>322</v>
      </c>
      <c r="B5" s="104"/>
      <c r="C5" s="105"/>
      <c r="D5" s="104"/>
      <c r="E5" s="106"/>
      <c r="F5" s="107"/>
      <c r="G5" s="107"/>
      <c r="H5" s="107"/>
      <c r="I5" s="128"/>
      <c r="J5" s="6"/>
      <c r="K5" s="5"/>
    </row>
    <row r="6" spans="1:11" ht="31.5" customHeight="1" thickBot="1">
      <c r="A6" s="151" t="s">
        <v>303</v>
      </c>
      <c r="B6" s="151" t="s">
        <v>304</v>
      </c>
      <c r="C6" s="153" t="s">
        <v>99</v>
      </c>
      <c r="D6" s="154"/>
      <c r="E6" s="151" t="s">
        <v>315</v>
      </c>
      <c r="F6" s="153" t="s">
        <v>97</v>
      </c>
      <c r="G6" s="154"/>
      <c r="H6" s="155" t="s">
        <v>316</v>
      </c>
    </row>
    <row r="7" spans="1:11" ht="32.25" thickBot="1">
      <c r="A7" s="152"/>
      <c r="B7" s="152"/>
      <c r="C7" s="18" t="s">
        <v>0</v>
      </c>
      <c r="D7" s="18" t="s">
        <v>1</v>
      </c>
      <c r="E7" s="152"/>
      <c r="F7" s="18" t="s">
        <v>0</v>
      </c>
      <c r="G7" s="18" t="s">
        <v>1</v>
      </c>
      <c r="H7" s="156"/>
    </row>
    <row r="8" spans="1:11" ht="16.5" thickBot="1">
      <c r="A8" s="18">
        <v>0</v>
      </c>
      <c r="B8" s="18">
        <v>1</v>
      </c>
      <c r="C8" s="18">
        <v>2</v>
      </c>
      <c r="D8" s="18">
        <v>3</v>
      </c>
      <c r="E8" s="18">
        <v>4</v>
      </c>
      <c r="F8" s="18">
        <v>5</v>
      </c>
      <c r="G8" s="18">
        <v>6</v>
      </c>
      <c r="H8" s="19">
        <v>7</v>
      </c>
    </row>
    <row r="9" spans="1:11" ht="30" customHeight="1" thickBot="1">
      <c r="A9" s="18" t="s">
        <v>22</v>
      </c>
      <c r="B9" s="18" t="s">
        <v>305</v>
      </c>
      <c r="C9" s="18">
        <v>438</v>
      </c>
      <c r="D9" s="18">
        <v>468</v>
      </c>
      <c r="E9" s="18">
        <v>106.84</v>
      </c>
      <c r="F9" s="18">
        <v>476</v>
      </c>
      <c r="G9" s="18">
        <v>484</v>
      </c>
      <c r="H9" s="19">
        <v>101.68</v>
      </c>
    </row>
    <row r="10" spans="1:11" ht="24.75" customHeight="1" thickBot="1">
      <c r="A10" s="18">
        <v>1</v>
      </c>
      <c r="B10" s="18" t="s">
        <v>306</v>
      </c>
      <c r="C10" s="18">
        <v>438</v>
      </c>
      <c r="D10" s="18">
        <v>468</v>
      </c>
      <c r="E10" s="18">
        <v>106.84</v>
      </c>
      <c r="F10" s="18">
        <v>476</v>
      </c>
      <c r="G10" s="18">
        <v>484</v>
      </c>
      <c r="H10" s="19">
        <v>101.68</v>
      </c>
    </row>
    <row r="11" spans="1:11" ht="23.25" customHeight="1" thickBot="1">
      <c r="A11" s="18">
        <v>2</v>
      </c>
      <c r="B11" s="18" t="s">
        <v>61</v>
      </c>
      <c r="C11" s="18"/>
      <c r="D11" s="18"/>
      <c r="E11" s="18"/>
      <c r="F11" s="18"/>
      <c r="G11" s="18"/>
      <c r="H11" s="19"/>
    </row>
    <row r="12" spans="1:11" ht="16.5" thickBot="1">
      <c r="A12" s="20">
        <v>3</v>
      </c>
      <c r="B12" s="20" t="s">
        <v>6</v>
      </c>
      <c r="C12" s="20"/>
      <c r="D12" s="20"/>
      <c r="E12" s="20"/>
      <c r="F12" s="20"/>
      <c r="G12" s="20"/>
      <c r="H12" s="21"/>
    </row>
    <row r="13" spans="1:11" ht="13.5" thickTop="1"/>
    <row r="14" spans="1:11" ht="20.25" customHeight="1">
      <c r="A14" s="150" t="s">
        <v>404</v>
      </c>
      <c r="B14" s="150"/>
      <c r="C14" s="150"/>
      <c r="D14" s="150"/>
      <c r="E14" s="150"/>
      <c r="F14" s="150"/>
      <c r="G14" s="150"/>
      <c r="H14" s="150"/>
    </row>
    <row r="16" spans="1:11" ht="16.5" customHeight="1">
      <c r="A16" s="120"/>
      <c r="B16" s="130" t="s">
        <v>307</v>
      </c>
      <c r="E16" s="132" t="s">
        <v>198</v>
      </c>
      <c r="F16" s="132"/>
      <c r="G16" s="132"/>
      <c r="H16" s="132"/>
      <c r="I16" s="24"/>
      <c r="J16" s="24"/>
    </row>
    <row r="17" spans="1:8" ht="13.5" customHeight="1">
      <c r="A17" s="120"/>
      <c r="B17" s="120"/>
      <c r="E17" s="132"/>
      <c r="F17" s="132"/>
      <c r="G17" s="132"/>
      <c r="H17" s="132"/>
    </row>
    <row r="18" spans="1:8">
      <c r="A18" s="120"/>
      <c r="B18" s="120"/>
      <c r="E18" s="129"/>
      <c r="F18" s="129"/>
      <c r="G18" s="129"/>
      <c r="H18" s="129"/>
    </row>
  </sheetData>
  <mergeCells count="9">
    <mergeCell ref="A1:I1"/>
    <mergeCell ref="A14:H14"/>
    <mergeCell ref="E16:H17"/>
    <mergeCell ref="A6:A7"/>
    <mergeCell ref="B6:B7"/>
    <mergeCell ref="C6:D6"/>
    <mergeCell ref="E6:E7"/>
    <mergeCell ref="F6:G6"/>
    <mergeCell ref="H6:H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6"/>
  <sheetViews>
    <sheetView view="pageBreakPreview" zoomScale="60" workbookViewId="0">
      <selection activeCell="H25" sqref="H25"/>
    </sheetView>
  </sheetViews>
  <sheetFormatPr defaultRowHeight="14.25"/>
  <cols>
    <col min="1" max="1" width="4.140625" style="28" customWidth="1"/>
    <col min="2" max="2" width="3.7109375" style="28" customWidth="1"/>
    <col min="3" max="3" width="65.5703125" style="29" customWidth="1"/>
    <col min="4" max="4" width="12.5703125" style="28" customWidth="1"/>
    <col min="5" max="5" width="11.28515625" style="28" customWidth="1"/>
    <col min="6" max="6" width="13.140625" style="28" customWidth="1"/>
    <col min="7" max="7" width="10.5703125" style="28" customWidth="1"/>
    <col min="8" max="8" width="9.42578125" style="28" customWidth="1"/>
    <col min="9" max="9" width="11.7109375" style="28" customWidth="1"/>
    <col min="10" max="16384" width="9.140625" style="28"/>
  </cols>
  <sheetData>
    <row r="1" spans="1:9" ht="15">
      <c r="A1" s="30"/>
      <c r="B1" s="30"/>
      <c r="C1" s="32" t="s">
        <v>374</v>
      </c>
      <c r="D1" s="70"/>
      <c r="E1" s="70"/>
      <c r="F1" s="70"/>
      <c r="G1" s="70"/>
      <c r="H1" s="30"/>
      <c r="I1" s="30"/>
    </row>
    <row r="2" spans="1:9" ht="15">
      <c r="A2" s="30"/>
      <c r="B2" s="30"/>
      <c r="C2" s="32" t="s">
        <v>373</v>
      </c>
      <c r="D2" s="70"/>
      <c r="E2" s="70"/>
      <c r="F2" s="70"/>
      <c r="G2" s="70"/>
      <c r="H2" s="30"/>
      <c r="I2" s="30"/>
    </row>
    <row r="3" spans="1:9" ht="15">
      <c r="A3" s="30"/>
      <c r="B3" s="30"/>
      <c r="C3" s="32" t="s">
        <v>372</v>
      </c>
      <c r="D3" s="70"/>
      <c r="E3" s="70"/>
      <c r="F3" s="70"/>
      <c r="G3" s="70"/>
      <c r="H3" s="30"/>
      <c r="I3" s="30"/>
    </row>
    <row r="4" spans="1:9" ht="15">
      <c r="A4" s="30"/>
      <c r="B4" s="30"/>
      <c r="C4" s="31"/>
      <c r="D4" s="30"/>
      <c r="E4" s="30"/>
      <c r="F4" s="30"/>
      <c r="G4" s="30"/>
      <c r="H4" s="30"/>
      <c r="I4" s="30"/>
    </row>
    <row r="5" spans="1:9" ht="15">
      <c r="A5" s="30"/>
      <c r="B5" s="30"/>
      <c r="C5" s="31"/>
      <c r="D5" s="30"/>
      <c r="E5" s="30"/>
      <c r="F5" s="30"/>
      <c r="G5" s="30"/>
      <c r="H5" s="30"/>
      <c r="I5" s="30"/>
    </row>
    <row r="6" spans="1:9" ht="15">
      <c r="A6" s="30"/>
      <c r="B6" s="30"/>
      <c r="C6" s="31"/>
      <c r="D6" s="30"/>
      <c r="E6" s="30"/>
      <c r="F6" s="30"/>
      <c r="G6" s="30"/>
      <c r="H6" s="30" t="s">
        <v>371</v>
      </c>
      <c r="I6" s="30"/>
    </row>
    <row r="7" spans="1:9" ht="15">
      <c r="A7" s="160" t="s">
        <v>403</v>
      </c>
      <c r="B7" s="160"/>
      <c r="C7" s="160"/>
      <c r="D7" s="160"/>
      <c r="E7" s="160"/>
      <c r="F7" s="160"/>
      <c r="G7" s="160"/>
      <c r="H7" s="160"/>
      <c r="I7" s="30"/>
    </row>
    <row r="8" spans="1:9" ht="9.75" customHeight="1">
      <c r="A8" s="30"/>
      <c r="B8" s="30"/>
      <c r="C8" s="31"/>
      <c r="D8" s="30"/>
      <c r="E8" s="30"/>
      <c r="F8" s="30"/>
      <c r="G8" s="30"/>
      <c r="H8" s="30"/>
      <c r="I8" s="30"/>
    </row>
    <row r="9" spans="1:9" ht="14.25" customHeight="1" thickBot="1">
      <c r="A9" s="30"/>
      <c r="B9" s="30"/>
      <c r="C9" s="31"/>
      <c r="D9" s="30"/>
      <c r="E9" s="30"/>
      <c r="F9" s="30"/>
      <c r="G9" s="30"/>
      <c r="H9" s="30"/>
      <c r="I9" s="69" t="s">
        <v>370</v>
      </c>
    </row>
    <row r="10" spans="1:9" ht="15">
      <c r="A10" s="161"/>
      <c r="B10" s="163"/>
      <c r="C10" s="165" t="s">
        <v>39</v>
      </c>
      <c r="D10" s="169" t="s">
        <v>369</v>
      </c>
      <c r="E10" s="171" t="s">
        <v>368</v>
      </c>
      <c r="F10" s="172"/>
      <c r="G10" s="167" t="s">
        <v>367</v>
      </c>
      <c r="H10" s="167"/>
      <c r="I10" s="168"/>
    </row>
    <row r="11" spans="1:9" ht="30.75" thickBot="1">
      <c r="A11" s="162"/>
      <c r="B11" s="164"/>
      <c r="C11" s="166"/>
      <c r="D11" s="170"/>
      <c r="E11" s="68" t="s">
        <v>0</v>
      </c>
      <c r="F11" s="68" t="s">
        <v>366</v>
      </c>
      <c r="G11" s="68" t="s">
        <v>365</v>
      </c>
      <c r="H11" s="68" t="s">
        <v>364</v>
      </c>
      <c r="I11" s="67" t="s">
        <v>363</v>
      </c>
    </row>
    <row r="12" spans="1:9" ht="15.75" thickBot="1">
      <c r="A12" s="66">
        <v>0</v>
      </c>
      <c r="B12" s="65">
        <v>1</v>
      </c>
      <c r="C12" s="64">
        <v>2</v>
      </c>
      <c r="D12" s="63">
        <v>3</v>
      </c>
      <c r="E12" s="63">
        <v>4</v>
      </c>
      <c r="F12" s="63">
        <v>5</v>
      </c>
      <c r="G12" s="62">
        <v>6</v>
      </c>
      <c r="H12" s="62">
        <v>7</v>
      </c>
      <c r="I12" s="61">
        <v>8</v>
      </c>
    </row>
    <row r="13" spans="1:9" ht="15">
      <c r="A13" s="60" t="s">
        <v>362</v>
      </c>
      <c r="B13" s="59"/>
      <c r="C13" s="58" t="s">
        <v>361</v>
      </c>
      <c r="D13" s="57"/>
      <c r="E13" s="57">
        <v>20</v>
      </c>
      <c r="F13" s="57">
        <v>0</v>
      </c>
      <c r="G13" s="56">
        <v>20</v>
      </c>
      <c r="H13" s="55"/>
      <c r="I13" s="54"/>
    </row>
    <row r="14" spans="1:9" ht="15">
      <c r="A14" s="43"/>
      <c r="B14" s="42">
        <v>1</v>
      </c>
      <c r="C14" s="41" t="s">
        <v>360</v>
      </c>
      <c r="D14" s="40"/>
      <c r="E14" s="40"/>
      <c r="F14" s="40"/>
      <c r="G14" s="47"/>
      <c r="H14" s="40"/>
      <c r="I14" s="39"/>
    </row>
    <row r="15" spans="1:9" ht="15">
      <c r="A15" s="43"/>
      <c r="B15" s="42"/>
      <c r="C15" s="41" t="s">
        <v>359</v>
      </c>
      <c r="D15" s="40"/>
      <c r="E15" s="40"/>
      <c r="F15" s="40"/>
      <c r="G15" s="47"/>
      <c r="H15" s="40"/>
      <c r="I15" s="39"/>
    </row>
    <row r="16" spans="1:9" ht="15">
      <c r="A16" s="43"/>
      <c r="B16" s="42"/>
      <c r="C16" s="41" t="s">
        <v>358</v>
      </c>
      <c r="D16" s="40"/>
      <c r="E16" s="40">
        <v>20</v>
      </c>
      <c r="F16" s="40">
        <v>0</v>
      </c>
      <c r="G16" s="47">
        <v>20</v>
      </c>
      <c r="H16" s="40"/>
      <c r="I16" s="39"/>
    </row>
    <row r="17" spans="1:9" ht="15">
      <c r="A17" s="43"/>
      <c r="B17" s="42">
        <v>2</v>
      </c>
      <c r="C17" s="41" t="s">
        <v>357</v>
      </c>
      <c r="D17" s="40"/>
      <c r="E17" s="40"/>
      <c r="F17" s="40"/>
      <c r="G17" s="47"/>
      <c r="H17" s="40"/>
      <c r="I17" s="39"/>
    </row>
    <row r="18" spans="1:9" ht="15">
      <c r="A18" s="43"/>
      <c r="B18" s="42">
        <v>3</v>
      </c>
      <c r="C18" s="41" t="s">
        <v>356</v>
      </c>
      <c r="D18" s="40"/>
      <c r="E18" s="40"/>
      <c r="F18" s="40"/>
      <c r="G18" s="47"/>
      <c r="H18" s="40"/>
      <c r="I18" s="39"/>
    </row>
    <row r="19" spans="1:9" ht="15">
      <c r="A19" s="43"/>
      <c r="B19" s="42"/>
      <c r="C19" s="41" t="s">
        <v>355</v>
      </c>
      <c r="D19" s="40"/>
      <c r="E19" s="40"/>
      <c r="F19" s="40"/>
      <c r="G19" s="47"/>
      <c r="H19" s="40"/>
      <c r="I19" s="39"/>
    </row>
    <row r="20" spans="1:9" ht="15">
      <c r="A20" s="43"/>
      <c r="B20" s="42"/>
      <c r="C20" s="41" t="s">
        <v>354</v>
      </c>
      <c r="D20" s="40"/>
      <c r="E20" s="40"/>
      <c r="F20" s="40"/>
      <c r="G20" s="47"/>
      <c r="H20" s="40"/>
      <c r="I20" s="39"/>
    </row>
    <row r="21" spans="1:9" ht="15">
      <c r="A21" s="43"/>
      <c r="B21" s="42">
        <v>4</v>
      </c>
      <c r="C21" s="41" t="s">
        <v>353</v>
      </c>
      <c r="D21" s="40"/>
      <c r="E21" s="40"/>
      <c r="F21" s="40"/>
      <c r="G21" s="47"/>
      <c r="H21" s="40"/>
      <c r="I21" s="39"/>
    </row>
    <row r="22" spans="1:9" ht="15">
      <c r="A22" s="43"/>
      <c r="B22" s="42"/>
      <c r="C22" s="41" t="s">
        <v>352</v>
      </c>
      <c r="D22" s="40"/>
      <c r="E22" s="40"/>
      <c r="F22" s="40"/>
      <c r="G22" s="47"/>
      <c r="H22" s="40"/>
      <c r="I22" s="39"/>
    </row>
    <row r="23" spans="1:9" ht="15">
      <c r="A23" s="43"/>
      <c r="B23" s="42"/>
      <c r="C23" s="41" t="s">
        <v>352</v>
      </c>
      <c r="D23" s="40"/>
      <c r="E23" s="40"/>
      <c r="F23" s="40"/>
      <c r="G23" s="47"/>
      <c r="H23" s="40"/>
      <c r="I23" s="39"/>
    </row>
    <row r="24" spans="1:9" ht="10.5" customHeight="1">
      <c r="A24" s="43"/>
      <c r="B24" s="42"/>
      <c r="C24" s="41" t="s">
        <v>351</v>
      </c>
      <c r="D24" s="40"/>
      <c r="E24" s="40"/>
      <c r="F24" s="40"/>
      <c r="G24" s="47"/>
      <c r="H24" s="40"/>
      <c r="I24" s="39"/>
    </row>
    <row r="25" spans="1:9" ht="15">
      <c r="A25" s="53" t="s">
        <v>12</v>
      </c>
      <c r="B25" s="42"/>
      <c r="C25" s="52" t="s">
        <v>350</v>
      </c>
      <c r="D25" s="44"/>
      <c r="E25" s="51">
        <v>20</v>
      </c>
      <c r="F25" s="51">
        <v>0</v>
      </c>
      <c r="G25" s="50">
        <v>20</v>
      </c>
      <c r="H25" s="49"/>
      <c r="I25" s="48">
        <v>0</v>
      </c>
    </row>
    <row r="26" spans="1:9" ht="15">
      <c r="A26" s="43"/>
      <c r="B26" s="42">
        <v>1</v>
      </c>
      <c r="C26" s="41" t="s">
        <v>349</v>
      </c>
      <c r="D26" s="40"/>
      <c r="E26" s="40"/>
      <c r="F26" s="40"/>
      <c r="G26" s="47"/>
      <c r="H26" s="40"/>
      <c r="I26" s="39"/>
    </row>
    <row r="27" spans="1:9" ht="30">
      <c r="A27" s="43"/>
      <c r="B27" s="42"/>
      <c r="C27" s="41" t="s">
        <v>342</v>
      </c>
      <c r="D27" s="40"/>
      <c r="E27" s="40"/>
      <c r="F27" s="40"/>
      <c r="G27" s="47"/>
      <c r="H27" s="40"/>
      <c r="I27" s="39"/>
    </row>
    <row r="28" spans="1:9" ht="15">
      <c r="A28" s="43"/>
      <c r="B28" s="42"/>
      <c r="C28" s="41" t="s">
        <v>348</v>
      </c>
      <c r="D28" s="40"/>
      <c r="E28" s="40"/>
      <c r="F28" s="40"/>
      <c r="G28" s="47"/>
      <c r="H28" s="40"/>
      <c r="I28" s="39"/>
    </row>
    <row r="29" spans="1:9" ht="22.5" customHeight="1">
      <c r="A29" s="43"/>
      <c r="B29" s="42"/>
      <c r="C29" s="41" t="s">
        <v>347</v>
      </c>
      <c r="D29" s="40"/>
      <c r="E29" s="40"/>
      <c r="F29" s="40"/>
      <c r="G29" s="47"/>
      <c r="H29" s="40"/>
      <c r="I29" s="39"/>
    </row>
    <row r="30" spans="1:9" ht="19.5" customHeight="1">
      <c r="A30" s="43"/>
      <c r="B30" s="42"/>
      <c r="C30" s="41" t="s">
        <v>345</v>
      </c>
      <c r="D30" s="40"/>
      <c r="E30" s="40"/>
      <c r="F30" s="40"/>
      <c r="G30" s="47"/>
      <c r="H30" s="40"/>
      <c r="I30" s="39"/>
    </row>
    <row r="31" spans="1:9" ht="30">
      <c r="A31" s="43"/>
      <c r="B31" s="42"/>
      <c r="C31" s="41" t="s">
        <v>341</v>
      </c>
      <c r="D31" s="40"/>
      <c r="E31" s="40"/>
      <c r="F31" s="40"/>
      <c r="G31" s="47"/>
      <c r="H31" s="40"/>
      <c r="I31" s="39"/>
    </row>
    <row r="32" spans="1:9" ht="15">
      <c r="A32" s="43"/>
      <c r="B32" s="42"/>
      <c r="C32" s="41" t="s">
        <v>335</v>
      </c>
      <c r="D32" s="40"/>
      <c r="E32" s="40"/>
      <c r="F32" s="40"/>
      <c r="G32" s="47"/>
      <c r="H32" s="40"/>
      <c r="I32" s="39"/>
    </row>
    <row r="33" spans="1:9" ht="15">
      <c r="A33" s="43"/>
      <c r="B33" s="42"/>
      <c r="C33" s="41" t="s">
        <v>335</v>
      </c>
      <c r="D33" s="40"/>
      <c r="E33" s="40"/>
      <c r="F33" s="40"/>
      <c r="G33" s="47"/>
      <c r="H33" s="40"/>
      <c r="I33" s="39"/>
    </row>
    <row r="34" spans="1:9" ht="10.5" customHeight="1">
      <c r="A34" s="43"/>
      <c r="B34" s="42"/>
      <c r="C34" s="41" t="s">
        <v>334</v>
      </c>
      <c r="D34" s="40"/>
      <c r="E34" s="40"/>
      <c r="F34" s="40"/>
      <c r="G34" s="40"/>
      <c r="H34" s="40"/>
      <c r="I34" s="39"/>
    </row>
    <row r="35" spans="1:9" ht="30">
      <c r="A35" s="43"/>
      <c r="B35" s="42"/>
      <c r="C35" s="41" t="s">
        <v>337</v>
      </c>
      <c r="D35" s="40"/>
      <c r="E35" s="40"/>
      <c r="F35" s="40"/>
      <c r="G35" s="47"/>
      <c r="H35" s="40"/>
      <c r="I35" s="39"/>
    </row>
    <row r="36" spans="1:9" ht="15">
      <c r="A36" s="43"/>
      <c r="B36" s="42"/>
      <c r="C36" s="41" t="s">
        <v>335</v>
      </c>
      <c r="D36" s="40"/>
      <c r="E36" s="40"/>
      <c r="F36" s="40"/>
      <c r="G36" s="47"/>
      <c r="H36" s="40"/>
      <c r="I36" s="39"/>
    </row>
    <row r="37" spans="1:9" ht="15">
      <c r="A37" s="43"/>
      <c r="B37" s="42"/>
      <c r="C37" s="41" t="s">
        <v>335</v>
      </c>
      <c r="D37" s="40"/>
      <c r="E37" s="40"/>
      <c r="F37" s="40"/>
      <c r="G37" s="47"/>
      <c r="H37" s="40"/>
      <c r="I37" s="39"/>
    </row>
    <row r="38" spans="1:9" ht="11.25" customHeight="1">
      <c r="A38" s="43"/>
      <c r="B38" s="42"/>
      <c r="C38" s="41" t="s">
        <v>334</v>
      </c>
      <c r="D38" s="40"/>
      <c r="E38" s="40"/>
      <c r="F38" s="40"/>
      <c r="G38" s="40"/>
      <c r="H38" s="40"/>
      <c r="I38" s="39"/>
    </row>
    <row r="39" spans="1:9" ht="45">
      <c r="A39" s="43"/>
      <c r="B39" s="42"/>
      <c r="C39" s="41" t="s">
        <v>336</v>
      </c>
      <c r="D39" s="40"/>
      <c r="E39" s="40"/>
      <c r="F39" s="40"/>
      <c r="G39" s="47"/>
      <c r="H39" s="40"/>
      <c r="I39" s="39"/>
    </row>
    <row r="40" spans="1:9" ht="15">
      <c r="A40" s="43"/>
      <c r="B40" s="42"/>
      <c r="C40" s="41" t="s">
        <v>335</v>
      </c>
      <c r="D40" s="40"/>
      <c r="E40" s="40"/>
      <c r="F40" s="40"/>
      <c r="G40" s="47"/>
      <c r="H40" s="40"/>
      <c r="I40" s="39"/>
    </row>
    <row r="41" spans="1:9" ht="15">
      <c r="A41" s="43"/>
      <c r="B41" s="42"/>
      <c r="C41" s="41" t="s">
        <v>335</v>
      </c>
      <c r="D41" s="40"/>
      <c r="E41" s="40"/>
      <c r="F41" s="40"/>
      <c r="G41" s="47"/>
      <c r="H41" s="40"/>
      <c r="I41" s="39"/>
    </row>
    <row r="42" spans="1:9" ht="10.5" customHeight="1">
      <c r="A42" s="43"/>
      <c r="B42" s="42"/>
      <c r="C42" s="41" t="s">
        <v>334</v>
      </c>
      <c r="D42" s="40"/>
      <c r="E42" s="40"/>
      <c r="F42" s="40"/>
      <c r="G42" s="40"/>
      <c r="H42" s="40"/>
      <c r="I42" s="39"/>
    </row>
    <row r="43" spans="1:9" ht="15">
      <c r="A43" s="43"/>
      <c r="B43" s="42">
        <v>2</v>
      </c>
      <c r="C43" s="41" t="s">
        <v>346</v>
      </c>
      <c r="D43" s="40"/>
      <c r="E43" s="40"/>
      <c r="F43" s="40"/>
      <c r="G43" s="40"/>
      <c r="H43" s="40"/>
      <c r="I43" s="39"/>
    </row>
    <row r="44" spans="1:9" ht="30">
      <c r="A44" s="43"/>
      <c r="B44" s="42"/>
      <c r="C44" s="41" t="s">
        <v>342</v>
      </c>
      <c r="D44" s="40"/>
      <c r="E44" s="40"/>
      <c r="F44" s="40"/>
      <c r="G44" s="47"/>
      <c r="H44" s="40"/>
      <c r="I44" s="39"/>
    </row>
    <row r="45" spans="1:9" ht="15">
      <c r="A45" s="43"/>
      <c r="B45" s="42"/>
      <c r="C45" s="41" t="s">
        <v>345</v>
      </c>
      <c r="D45" s="40"/>
      <c r="E45" s="40"/>
      <c r="F45" s="40"/>
      <c r="G45" s="47"/>
      <c r="H45" s="40"/>
      <c r="I45" s="39"/>
    </row>
    <row r="46" spans="1:9" ht="13.5" customHeight="1">
      <c r="A46" s="43"/>
      <c r="B46" s="42"/>
      <c r="C46" s="41" t="s">
        <v>344</v>
      </c>
      <c r="D46" s="40"/>
      <c r="E46" s="40"/>
      <c r="F46" s="40"/>
      <c r="G46" s="47"/>
      <c r="H46" s="40"/>
      <c r="I46" s="39"/>
    </row>
    <row r="47" spans="1:9" ht="30">
      <c r="A47" s="43"/>
      <c r="B47" s="42"/>
      <c r="C47" s="41" t="s">
        <v>341</v>
      </c>
      <c r="D47" s="40"/>
      <c r="E47" s="40"/>
      <c r="F47" s="40"/>
      <c r="G47" s="47"/>
      <c r="H47" s="40"/>
      <c r="I47" s="39"/>
    </row>
    <row r="48" spans="1:9" ht="11.25" customHeight="1">
      <c r="A48" s="43"/>
      <c r="B48" s="42"/>
      <c r="C48" s="41" t="s">
        <v>334</v>
      </c>
      <c r="D48" s="40"/>
      <c r="E48" s="40"/>
      <c r="F48" s="40"/>
      <c r="G48" s="40"/>
      <c r="H48" s="40"/>
      <c r="I48" s="39"/>
    </row>
    <row r="49" spans="1:10" ht="30">
      <c r="A49" s="43"/>
      <c r="B49" s="42"/>
      <c r="C49" s="41" t="s">
        <v>337</v>
      </c>
      <c r="D49" s="40"/>
      <c r="E49" s="40"/>
      <c r="F49" s="40"/>
      <c r="G49" s="47"/>
      <c r="H49" s="40"/>
      <c r="I49" s="39"/>
    </row>
    <row r="50" spans="1:10" ht="15">
      <c r="A50" s="43"/>
      <c r="B50" s="42"/>
      <c r="C50" s="41"/>
      <c r="D50" s="40"/>
      <c r="E50" s="40"/>
      <c r="F50" s="40"/>
      <c r="G50" s="47"/>
      <c r="H50" s="40"/>
      <c r="I50" s="39"/>
      <c r="J50" s="30"/>
    </row>
    <row r="51" spans="1:10" ht="45">
      <c r="A51" s="43"/>
      <c r="B51" s="42"/>
      <c r="C51" s="41" t="s">
        <v>336</v>
      </c>
      <c r="D51" s="40"/>
      <c r="E51" s="40"/>
      <c r="F51" s="40"/>
      <c r="G51" s="47"/>
      <c r="H51" s="40"/>
      <c r="I51" s="39"/>
    </row>
    <row r="52" spans="1:10" ht="15">
      <c r="A52" s="43"/>
      <c r="B52" s="42"/>
      <c r="C52" s="41"/>
      <c r="D52" s="40"/>
      <c r="E52" s="40"/>
      <c r="F52" s="40"/>
      <c r="G52" s="47"/>
      <c r="H52" s="40"/>
      <c r="I52" s="39"/>
    </row>
    <row r="53" spans="1:10" ht="10.5" customHeight="1">
      <c r="A53" s="43"/>
      <c r="B53" s="42"/>
      <c r="C53" s="41"/>
      <c r="D53" s="40"/>
      <c r="E53" s="40"/>
      <c r="F53" s="40"/>
      <c r="G53" s="40"/>
      <c r="H53" s="40"/>
      <c r="I53" s="39"/>
    </row>
    <row r="54" spans="1:10" ht="30">
      <c r="A54" s="43"/>
      <c r="B54" s="42">
        <v>3</v>
      </c>
      <c r="C54" s="41" t="s">
        <v>343</v>
      </c>
      <c r="D54" s="40"/>
      <c r="E54" s="40"/>
      <c r="F54" s="40"/>
      <c r="G54" s="40"/>
      <c r="H54" s="40"/>
      <c r="I54" s="39"/>
    </row>
    <row r="55" spans="1:10" ht="30">
      <c r="A55" s="43"/>
      <c r="B55" s="42"/>
      <c r="C55" s="41" t="s">
        <v>342</v>
      </c>
      <c r="D55" s="40"/>
      <c r="E55" s="40"/>
      <c r="F55" s="40"/>
      <c r="G55" s="47"/>
      <c r="H55" s="40"/>
      <c r="I55" s="39"/>
    </row>
    <row r="56" spans="1:10" ht="15">
      <c r="A56" s="43"/>
      <c r="B56" s="42"/>
      <c r="C56" s="41" t="s">
        <v>335</v>
      </c>
      <c r="D56" s="40"/>
      <c r="E56" s="40"/>
      <c r="F56" s="40"/>
      <c r="G56" s="47"/>
      <c r="H56" s="40"/>
      <c r="I56" s="39"/>
    </row>
    <row r="57" spans="1:10" ht="12.75" customHeight="1">
      <c r="A57" s="43"/>
      <c r="B57" s="42"/>
      <c r="C57" s="41" t="s">
        <v>334</v>
      </c>
      <c r="D57" s="40"/>
      <c r="E57" s="40"/>
      <c r="F57" s="40"/>
      <c r="G57" s="40"/>
      <c r="H57" s="40"/>
      <c r="I57" s="39"/>
    </row>
    <row r="58" spans="1:10" ht="30">
      <c r="A58" s="43"/>
      <c r="B58" s="42"/>
      <c r="C58" s="41" t="s">
        <v>341</v>
      </c>
      <c r="D58" s="40"/>
      <c r="E58" s="40">
        <v>20</v>
      </c>
      <c r="F58" s="40">
        <v>0</v>
      </c>
      <c r="G58" s="40">
        <v>20</v>
      </c>
      <c r="H58" s="40"/>
      <c r="I58" s="39"/>
    </row>
    <row r="59" spans="1:10" ht="15">
      <c r="A59" s="43"/>
      <c r="B59" s="42"/>
      <c r="C59" s="41" t="s">
        <v>339</v>
      </c>
      <c r="D59" s="40" t="s">
        <v>340</v>
      </c>
      <c r="E59" s="40">
        <v>20</v>
      </c>
      <c r="F59" s="40">
        <v>0</v>
      </c>
      <c r="G59" s="47"/>
      <c r="H59" s="40"/>
      <c r="I59" s="39"/>
    </row>
    <row r="60" spans="1:10" ht="15">
      <c r="A60" s="43"/>
      <c r="B60" s="42"/>
      <c r="C60" s="41" t="s">
        <v>339</v>
      </c>
      <c r="D60" s="40" t="s">
        <v>338</v>
      </c>
      <c r="E60" s="40"/>
      <c r="F60" s="40"/>
      <c r="G60" s="47">
        <v>20</v>
      </c>
      <c r="H60" s="40"/>
      <c r="I60" s="39"/>
    </row>
    <row r="61" spans="1:10" ht="30">
      <c r="A61" s="43"/>
      <c r="B61" s="42"/>
      <c r="C61" s="41" t="s">
        <v>337</v>
      </c>
      <c r="D61" s="40"/>
      <c r="E61" s="40"/>
      <c r="F61" s="40"/>
      <c r="G61" s="40"/>
      <c r="H61" s="40"/>
      <c r="I61" s="39"/>
    </row>
    <row r="62" spans="1:10" ht="15">
      <c r="A62" s="43"/>
      <c r="B62" s="42"/>
      <c r="C62" s="41" t="s">
        <v>335</v>
      </c>
      <c r="D62" s="40"/>
      <c r="E62" s="40"/>
      <c r="F62" s="40"/>
      <c r="G62" s="40"/>
      <c r="H62" s="40"/>
      <c r="I62" s="39"/>
    </row>
    <row r="63" spans="1:10" ht="15">
      <c r="A63" s="43"/>
      <c r="B63" s="42"/>
      <c r="C63" s="41" t="s">
        <v>335</v>
      </c>
      <c r="D63" s="40"/>
      <c r="E63" s="40"/>
      <c r="F63" s="40"/>
      <c r="G63" s="47"/>
      <c r="H63" s="40"/>
      <c r="I63" s="39"/>
    </row>
    <row r="64" spans="1:10" ht="11.25" customHeight="1">
      <c r="A64" s="43"/>
      <c r="B64" s="42"/>
      <c r="C64" s="41" t="s">
        <v>334</v>
      </c>
      <c r="D64" s="40"/>
      <c r="E64" s="40"/>
      <c r="F64" s="40"/>
      <c r="G64" s="47"/>
      <c r="H64" s="40"/>
      <c r="I64" s="39"/>
    </row>
    <row r="65" spans="1:9" ht="41.25" customHeight="1">
      <c r="A65" s="43"/>
      <c r="B65" s="42"/>
      <c r="C65" s="41" t="s">
        <v>336</v>
      </c>
      <c r="D65" s="40"/>
      <c r="E65" s="40"/>
      <c r="F65" s="40"/>
      <c r="G65" s="47"/>
      <c r="H65" s="40"/>
      <c r="I65" s="39"/>
    </row>
    <row r="66" spans="1:9" ht="15">
      <c r="A66" s="43"/>
      <c r="B66" s="42"/>
      <c r="C66" s="41" t="s">
        <v>335</v>
      </c>
      <c r="D66" s="40"/>
      <c r="E66" s="40"/>
      <c r="F66" s="40"/>
      <c r="G66" s="40"/>
      <c r="H66" s="40"/>
      <c r="I66" s="39"/>
    </row>
    <row r="67" spans="1:9" ht="15">
      <c r="A67" s="43"/>
      <c r="B67" s="42"/>
      <c r="C67" s="41" t="s">
        <v>335</v>
      </c>
      <c r="D67" s="40"/>
      <c r="E67" s="40"/>
      <c r="F67" s="40"/>
      <c r="G67" s="40"/>
      <c r="H67" s="40"/>
      <c r="I67" s="39"/>
    </row>
    <row r="68" spans="1:9" ht="11.25" customHeight="1">
      <c r="A68" s="43"/>
      <c r="B68" s="42"/>
      <c r="C68" s="41" t="s">
        <v>334</v>
      </c>
      <c r="D68" s="40"/>
      <c r="E68" s="40"/>
      <c r="F68" s="40"/>
      <c r="G68" s="40"/>
      <c r="H68" s="40"/>
      <c r="I68" s="39"/>
    </row>
    <row r="69" spans="1:9" ht="15">
      <c r="A69" s="43"/>
      <c r="B69" s="42">
        <v>4</v>
      </c>
      <c r="C69" s="41" t="s">
        <v>333</v>
      </c>
      <c r="D69" s="40"/>
      <c r="E69" s="40"/>
      <c r="F69" s="40"/>
      <c r="G69" s="40"/>
      <c r="H69" s="40"/>
      <c r="I69" s="39"/>
    </row>
    <row r="70" spans="1:9" ht="15">
      <c r="A70" s="43"/>
      <c r="B70" s="46">
        <v>5</v>
      </c>
      <c r="C70" s="45" t="s">
        <v>332</v>
      </c>
      <c r="D70" s="44"/>
      <c r="E70" s="44"/>
      <c r="F70" s="44"/>
      <c r="G70" s="40"/>
      <c r="H70" s="40"/>
      <c r="I70" s="39"/>
    </row>
    <row r="71" spans="1:9" ht="15">
      <c r="A71" s="43"/>
      <c r="B71" s="42"/>
      <c r="C71" s="41" t="s">
        <v>331</v>
      </c>
      <c r="D71" s="40"/>
      <c r="E71" s="40"/>
      <c r="F71" s="40"/>
      <c r="G71" s="40"/>
      <c r="H71" s="40"/>
      <c r="I71" s="39"/>
    </row>
    <row r="72" spans="1:9" ht="15.75" thickBot="1">
      <c r="A72" s="38"/>
      <c r="B72" s="37"/>
      <c r="C72" s="36" t="s">
        <v>330</v>
      </c>
      <c r="D72" s="35"/>
      <c r="E72" s="35"/>
      <c r="F72" s="35"/>
      <c r="G72" s="35"/>
      <c r="H72" s="35"/>
      <c r="I72" s="34"/>
    </row>
    <row r="73" spans="1:9" ht="15">
      <c r="A73" s="30"/>
      <c r="B73" s="30"/>
      <c r="C73" s="31"/>
      <c r="D73" s="30"/>
      <c r="E73" s="30"/>
      <c r="F73" s="30"/>
      <c r="G73" s="30"/>
      <c r="H73" s="30"/>
      <c r="I73" s="30"/>
    </row>
    <row r="74" spans="1:9" ht="33" customHeight="1">
      <c r="A74" s="30"/>
      <c r="B74" s="30"/>
      <c r="C74" s="157" t="s">
        <v>329</v>
      </c>
      <c r="D74" s="157"/>
      <c r="E74" s="32"/>
      <c r="F74" s="158" t="s">
        <v>328</v>
      </c>
      <c r="G74" s="158"/>
      <c r="H74" s="158"/>
      <c r="I74" s="30"/>
    </row>
    <row r="75" spans="1:9" ht="15">
      <c r="A75" s="30"/>
      <c r="B75" s="30"/>
      <c r="C75" s="33"/>
      <c r="D75" s="32"/>
      <c r="E75" s="32"/>
      <c r="F75" s="159" t="s">
        <v>327</v>
      </c>
      <c r="G75" s="159"/>
      <c r="H75" s="159"/>
      <c r="I75" s="30"/>
    </row>
    <row r="76" spans="1:9" ht="15">
      <c r="A76" s="30"/>
      <c r="B76" s="30"/>
      <c r="C76" s="31"/>
      <c r="D76" s="30"/>
      <c r="E76" s="30"/>
      <c r="F76" s="30"/>
      <c r="G76" s="30"/>
      <c r="H76" s="30"/>
      <c r="I76" s="30"/>
    </row>
  </sheetData>
  <mergeCells count="10">
    <mergeCell ref="C74:D74"/>
    <mergeCell ref="F74:H74"/>
    <mergeCell ref="F75:H75"/>
    <mergeCell ref="A7:H7"/>
    <mergeCell ref="A10:A11"/>
    <mergeCell ref="B10:B11"/>
    <mergeCell ref="C10:C11"/>
    <mergeCell ref="G10:I10"/>
    <mergeCell ref="D10:D11"/>
    <mergeCell ref="E10:F10"/>
  </mergeCells>
  <pageMargins left="0.75" right="0.41" top="0.51" bottom="0.25" header="0.38" footer="0.18"/>
  <pageSetup paperSize="9" scale="56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K25" sqref="K25"/>
    </sheetView>
  </sheetViews>
  <sheetFormatPr defaultRowHeight="12.75"/>
  <cols>
    <col min="1" max="1" width="4" style="71" customWidth="1"/>
    <col min="2" max="2" width="0.140625" style="71" customWidth="1"/>
    <col min="3" max="3" width="35.28515625" style="71" customWidth="1"/>
    <col min="4" max="4" width="12" style="71" customWidth="1"/>
    <col min="5" max="5" width="10.5703125" style="71" customWidth="1"/>
    <col min="6" max="6" width="8.28515625" style="71" bestFit="1" customWidth="1"/>
    <col min="7" max="7" width="10.140625" style="71" customWidth="1"/>
    <col min="8" max="8" width="9" style="71" customWidth="1"/>
    <col min="9" max="9" width="10.85546875" style="71" customWidth="1"/>
    <col min="10" max="10" width="8.28515625" style="71" bestFit="1" customWidth="1"/>
    <col min="11" max="11" width="11.42578125" style="71" customWidth="1"/>
    <col min="12" max="12" width="10.85546875" style="71" bestFit="1" customWidth="1"/>
    <col min="13" max="16384" width="9.140625" style="71"/>
  </cols>
  <sheetData>
    <row r="1" spans="1:12">
      <c r="C1" s="32" t="s">
        <v>374</v>
      </c>
    </row>
    <row r="2" spans="1:12">
      <c r="C2" s="32" t="s">
        <v>373</v>
      </c>
    </row>
    <row r="3" spans="1:12">
      <c r="C3" s="32" t="s">
        <v>372</v>
      </c>
    </row>
    <row r="4" spans="1:12">
      <c r="L4" s="32" t="s">
        <v>401</v>
      </c>
    </row>
    <row r="6" spans="1:12" ht="12.75" customHeight="1">
      <c r="B6" s="199" t="s">
        <v>389</v>
      </c>
      <c r="C6" s="199"/>
      <c r="D6" s="199"/>
      <c r="E6" s="199"/>
      <c r="F6" s="199"/>
      <c r="G6" s="199"/>
      <c r="H6" s="199"/>
      <c r="I6" s="199"/>
      <c r="J6" s="199"/>
      <c r="K6" s="199"/>
      <c r="L6" s="199"/>
    </row>
    <row r="9" spans="1:12" ht="13.5" thickBot="1">
      <c r="L9" s="101" t="s">
        <v>370</v>
      </c>
    </row>
    <row r="10" spans="1:12">
      <c r="A10" s="173" t="s">
        <v>400</v>
      </c>
      <c r="B10" s="201" t="s">
        <v>399</v>
      </c>
      <c r="C10" s="202"/>
      <c r="D10" s="205" t="s">
        <v>398</v>
      </c>
      <c r="E10" s="201" t="s">
        <v>368</v>
      </c>
      <c r="F10" s="202"/>
      <c r="G10" s="208" t="s">
        <v>365</v>
      </c>
      <c r="H10" s="209"/>
      <c r="I10" s="210" t="s">
        <v>364</v>
      </c>
      <c r="J10" s="211"/>
      <c r="K10" s="212" t="s">
        <v>363</v>
      </c>
      <c r="L10" s="211"/>
    </row>
    <row r="11" spans="1:12" ht="26.25" customHeight="1" thickBot="1">
      <c r="A11" s="174"/>
      <c r="B11" s="203"/>
      <c r="C11" s="204"/>
      <c r="D11" s="206"/>
      <c r="E11" s="197" t="s">
        <v>397</v>
      </c>
      <c r="F11" s="198"/>
      <c r="G11" s="187" t="s">
        <v>396</v>
      </c>
      <c r="H11" s="194"/>
      <c r="I11" s="200" t="s">
        <v>395</v>
      </c>
      <c r="J11" s="188"/>
      <c r="K11" s="187" t="s">
        <v>394</v>
      </c>
      <c r="L11" s="188"/>
    </row>
    <row r="12" spans="1:12" ht="28.5" customHeight="1" thickBot="1">
      <c r="A12" s="175"/>
      <c r="B12" s="197"/>
      <c r="C12" s="198"/>
      <c r="D12" s="207"/>
      <c r="E12" s="100" t="s">
        <v>393</v>
      </c>
      <c r="F12" s="98" t="s">
        <v>391</v>
      </c>
      <c r="G12" s="99" t="s">
        <v>392</v>
      </c>
      <c r="H12" s="98" t="s">
        <v>391</v>
      </c>
      <c r="I12" s="100" t="s">
        <v>392</v>
      </c>
      <c r="J12" s="98" t="s">
        <v>391</v>
      </c>
      <c r="K12" s="99" t="s">
        <v>392</v>
      </c>
      <c r="L12" s="98" t="s">
        <v>391</v>
      </c>
    </row>
    <row r="13" spans="1:12" s="89" customFormat="1" ht="12" thickBot="1">
      <c r="A13" s="97">
        <v>0</v>
      </c>
      <c r="B13" s="189">
        <v>1</v>
      </c>
      <c r="C13" s="190"/>
      <c r="D13" s="96">
        <v>2</v>
      </c>
      <c r="E13" s="93">
        <v>3</v>
      </c>
      <c r="F13" s="95">
        <v>4</v>
      </c>
      <c r="G13" s="92">
        <v>5</v>
      </c>
      <c r="H13" s="94">
        <v>6</v>
      </c>
      <c r="I13" s="93">
        <v>7</v>
      </c>
      <c r="J13" s="91">
        <v>8</v>
      </c>
      <c r="K13" s="92">
        <v>9</v>
      </c>
      <c r="L13" s="91">
        <v>10</v>
      </c>
    </row>
    <row r="14" spans="1:12" s="89" customFormat="1" ht="28.5" customHeight="1" thickBot="1">
      <c r="A14" s="90" t="s">
        <v>390</v>
      </c>
      <c r="B14" s="178" t="s">
        <v>389</v>
      </c>
      <c r="C14" s="179"/>
      <c r="D14" s="75"/>
      <c r="E14" s="75"/>
      <c r="F14" s="75">
        <v>0</v>
      </c>
      <c r="G14" s="75">
        <v>39</v>
      </c>
      <c r="H14" s="75">
        <v>0</v>
      </c>
      <c r="I14" s="75">
        <v>39</v>
      </c>
      <c r="J14" s="75">
        <v>0</v>
      </c>
      <c r="K14" s="75">
        <v>31</v>
      </c>
      <c r="L14" s="75">
        <v>0</v>
      </c>
    </row>
    <row r="15" spans="1:12" ht="32.25" customHeight="1" thickBot="1">
      <c r="A15" s="78">
        <v>1</v>
      </c>
      <c r="B15" s="191" t="s">
        <v>388</v>
      </c>
      <c r="C15" s="185"/>
      <c r="D15" s="84" t="s">
        <v>338</v>
      </c>
      <c r="E15" s="83" t="s">
        <v>43</v>
      </c>
      <c r="F15" s="83" t="s">
        <v>43</v>
      </c>
      <c r="G15" s="75">
        <v>1</v>
      </c>
      <c r="H15" s="75">
        <v>0</v>
      </c>
      <c r="I15" s="75">
        <v>0</v>
      </c>
      <c r="J15" s="75">
        <v>0</v>
      </c>
      <c r="K15" s="75">
        <v>0</v>
      </c>
      <c r="L15" s="75">
        <v>0</v>
      </c>
    </row>
    <row r="16" spans="1:12" ht="39.75" customHeight="1" thickBot="1">
      <c r="A16" s="78">
        <v>2</v>
      </c>
      <c r="B16" s="88" t="s">
        <v>387</v>
      </c>
      <c r="C16" s="87" t="s">
        <v>386</v>
      </c>
      <c r="D16" s="84" t="s">
        <v>338</v>
      </c>
      <c r="E16" s="83" t="s">
        <v>43</v>
      </c>
      <c r="F16" s="83" t="s">
        <v>43</v>
      </c>
      <c r="G16" s="75">
        <v>1</v>
      </c>
      <c r="H16" s="75">
        <v>0</v>
      </c>
      <c r="I16" s="75">
        <v>1</v>
      </c>
      <c r="J16" s="75">
        <v>0</v>
      </c>
      <c r="K16" s="75">
        <v>3</v>
      </c>
      <c r="L16" s="75">
        <v>0</v>
      </c>
    </row>
    <row r="17" spans="1:12" ht="28.5" customHeight="1" thickBot="1">
      <c r="A17" s="78">
        <v>3</v>
      </c>
      <c r="B17" s="184" t="s">
        <v>385</v>
      </c>
      <c r="C17" s="185"/>
      <c r="D17" s="84" t="s">
        <v>338</v>
      </c>
      <c r="E17" s="83" t="s">
        <v>43</v>
      </c>
      <c r="F17" s="83" t="s">
        <v>43</v>
      </c>
      <c r="G17" s="75">
        <v>1</v>
      </c>
      <c r="H17" s="75">
        <v>0</v>
      </c>
      <c r="I17" s="75">
        <v>1</v>
      </c>
      <c r="J17" s="75">
        <v>0</v>
      </c>
      <c r="K17" s="75">
        <v>3</v>
      </c>
      <c r="L17" s="75">
        <v>0</v>
      </c>
    </row>
    <row r="18" spans="1:12" ht="33.75" customHeight="1" thickBot="1">
      <c r="A18" s="78"/>
      <c r="B18" s="176" t="s">
        <v>384</v>
      </c>
      <c r="C18" s="177"/>
      <c r="D18" s="77"/>
      <c r="E18" s="76" t="s">
        <v>43</v>
      </c>
      <c r="F18" s="76" t="s">
        <v>43</v>
      </c>
      <c r="G18" s="75">
        <v>3</v>
      </c>
      <c r="H18" s="75">
        <v>0</v>
      </c>
      <c r="I18" s="75">
        <v>2</v>
      </c>
      <c r="J18" s="75">
        <v>0</v>
      </c>
      <c r="K18" s="75">
        <v>6</v>
      </c>
      <c r="L18" s="75">
        <v>0</v>
      </c>
    </row>
    <row r="19" spans="1:12" ht="33.75" customHeight="1" thickBot="1">
      <c r="A19" s="86" t="s">
        <v>383</v>
      </c>
      <c r="B19" s="180" t="s">
        <v>382</v>
      </c>
      <c r="C19" s="181"/>
      <c r="D19" s="85"/>
      <c r="E19" s="85"/>
      <c r="F19" s="85"/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</row>
    <row r="20" spans="1:12" ht="15.75" customHeight="1" thickBot="1">
      <c r="A20" s="78">
        <v>1</v>
      </c>
      <c r="B20" s="182" t="s">
        <v>381</v>
      </c>
      <c r="C20" s="183"/>
      <c r="D20" s="84" t="s">
        <v>338</v>
      </c>
      <c r="E20" s="83" t="s">
        <v>43</v>
      </c>
      <c r="F20" s="83" t="s">
        <v>43</v>
      </c>
      <c r="G20" s="75">
        <v>-10</v>
      </c>
      <c r="H20" s="75">
        <v>0</v>
      </c>
      <c r="I20" s="75">
        <v>-2</v>
      </c>
      <c r="J20" s="75">
        <v>0</v>
      </c>
      <c r="K20" s="75">
        <v>-3</v>
      </c>
      <c r="L20" s="75">
        <v>0</v>
      </c>
    </row>
    <row r="21" spans="1:12" ht="20.25" customHeight="1" thickBot="1">
      <c r="A21" s="78">
        <v>2</v>
      </c>
      <c r="B21" s="182" t="s">
        <v>380</v>
      </c>
      <c r="C21" s="183"/>
      <c r="D21" s="84" t="s">
        <v>338</v>
      </c>
      <c r="E21" s="83" t="s">
        <v>43</v>
      </c>
      <c r="F21" s="83" t="s">
        <v>43</v>
      </c>
      <c r="G21" s="75">
        <v>15</v>
      </c>
      <c r="H21" s="75">
        <v>0</v>
      </c>
      <c r="I21" s="75">
        <v>-3</v>
      </c>
      <c r="J21" s="75">
        <v>0</v>
      </c>
      <c r="K21" s="75">
        <v>-6</v>
      </c>
      <c r="L21" s="75">
        <v>0</v>
      </c>
    </row>
    <row r="22" spans="1:12" ht="20.25" customHeight="1" thickBot="1">
      <c r="A22" s="78">
        <v>3</v>
      </c>
      <c r="B22" s="82"/>
      <c r="C22" s="81" t="s">
        <v>379</v>
      </c>
      <c r="D22" s="80"/>
      <c r="E22" s="79"/>
      <c r="F22" s="79"/>
      <c r="G22" s="75"/>
      <c r="H22" s="75"/>
      <c r="I22" s="75"/>
      <c r="J22" s="75"/>
      <c r="K22" s="75">
        <v>-3</v>
      </c>
      <c r="L22" s="75"/>
    </row>
    <row r="23" spans="1:12" ht="32.25" customHeight="1" thickBot="1">
      <c r="A23" s="78"/>
      <c r="B23" s="176" t="s">
        <v>378</v>
      </c>
      <c r="C23" s="177"/>
      <c r="D23" s="77"/>
      <c r="E23" s="76" t="s">
        <v>43</v>
      </c>
      <c r="F23" s="76" t="s">
        <v>43</v>
      </c>
      <c r="G23" s="75">
        <v>-5</v>
      </c>
      <c r="H23" s="75">
        <v>0</v>
      </c>
      <c r="I23" s="75">
        <v>-5</v>
      </c>
      <c r="J23" s="75">
        <v>0</v>
      </c>
      <c r="K23" s="75">
        <v>-12</v>
      </c>
      <c r="L23" s="75">
        <v>0</v>
      </c>
    </row>
    <row r="24" spans="1:12" ht="23.25" thickBot="1">
      <c r="A24" s="74" t="s">
        <v>377</v>
      </c>
      <c r="B24" s="195" t="s">
        <v>376</v>
      </c>
      <c r="C24" s="196"/>
      <c r="D24" s="73"/>
      <c r="E24" s="73"/>
      <c r="F24" s="73"/>
      <c r="G24" s="73">
        <v>-2</v>
      </c>
      <c r="H24" s="73"/>
      <c r="I24" s="73">
        <v>-3</v>
      </c>
      <c r="J24" s="73"/>
      <c r="K24" s="73">
        <v>-6</v>
      </c>
      <c r="L24" s="72"/>
    </row>
    <row r="27" spans="1:12" ht="32.25" customHeight="1">
      <c r="C27" s="192" t="s">
        <v>329</v>
      </c>
      <c r="D27" s="192"/>
      <c r="J27" s="193" t="s">
        <v>328</v>
      </c>
      <c r="K27" s="193"/>
      <c r="L27" s="193"/>
    </row>
    <row r="28" spans="1:12">
      <c r="J28" s="186" t="s">
        <v>375</v>
      </c>
      <c r="K28" s="186"/>
      <c r="L28" s="186"/>
    </row>
  </sheetData>
  <mergeCells count="25">
    <mergeCell ref="B6:L6"/>
    <mergeCell ref="I11:J11"/>
    <mergeCell ref="B10:C12"/>
    <mergeCell ref="D10:D12"/>
    <mergeCell ref="G10:H10"/>
    <mergeCell ref="I10:J10"/>
    <mergeCell ref="K10:L10"/>
    <mergeCell ref="E10:F10"/>
    <mergeCell ref="J28:L28"/>
    <mergeCell ref="K11:L11"/>
    <mergeCell ref="B13:C13"/>
    <mergeCell ref="B15:C15"/>
    <mergeCell ref="C27:D27"/>
    <mergeCell ref="B18:C18"/>
    <mergeCell ref="J27:L27"/>
    <mergeCell ref="G11:H11"/>
    <mergeCell ref="B24:C24"/>
    <mergeCell ref="E11:F11"/>
    <mergeCell ref="A10:A12"/>
    <mergeCell ref="B23:C23"/>
    <mergeCell ref="B14:C14"/>
    <mergeCell ref="B19:C19"/>
    <mergeCell ref="B20:C20"/>
    <mergeCell ref="B21:C21"/>
    <mergeCell ref="B17:C17"/>
  </mergeCells>
  <printOptions horizontalCentered="1"/>
  <pageMargins left="0.35433070866141736" right="0.34" top="0.6" bottom="0.57999999999999996" header="0.4" footer="0.33"/>
  <pageSetup paperSize="9" scale="8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BVC 2018 sintetic</vt:lpstr>
      <vt:lpstr>BVC analitic 2018</vt:lpstr>
      <vt:lpstr>Foaie3</vt:lpstr>
      <vt:lpstr>Anexa 4</vt:lpstr>
      <vt:lpstr>ANEXA  5</vt:lpstr>
      <vt:lpstr>'Anexa 4'!Print_Area</vt:lpstr>
      <vt:lpstr>'Anexa 4'!Print_Titles</vt:lpstr>
    </vt:vector>
  </TitlesOfParts>
  <Company>MFP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apacanal.pc102</cp:lastModifiedBy>
  <cp:lastPrinted>2018-05-17T09:37:24Z</cp:lastPrinted>
  <dcterms:created xsi:type="dcterms:W3CDTF">2011-11-22T11:53:52Z</dcterms:created>
  <dcterms:modified xsi:type="dcterms:W3CDTF">2018-07-16T07:21:57Z</dcterms:modified>
</cp:coreProperties>
</file>